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0" windowWidth="20730" windowHeight="11760"/>
  </bookViews>
  <sheets>
    <sheet name="PAINT_2018" sheetId="3" r:id="rId1"/>
  </sheets>
  <calcPr calcId="125725"/>
</workbook>
</file>

<file path=xl/calcChain.xml><?xml version="1.0" encoding="utf-8"?>
<calcChain xmlns="http://schemas.openxmlformats.org/spreadsheetml/2006/main">
  <c r="AC43" i="3"/>
  <c r="Z43"/>
  <c r="W43"/>
  <c r="T43"/>
  <c r="Q43"/>
  <c r="N43"/>
  <c r="AC37"/>
  <c r="Z37"/>
  <c r="W37"/>
  <c r="T37"/>
  <c r="Q37"/>
  <c r="AO60" l="1"/>
  <c r="AL60"/>
  <c r="AI60"/>
  <c r="AU60"/>
  <c r="AR60"/>
  <c r="AF60"/>
  <c r="H38"/>
  <c r="AC36"/>
  <c r="Z36"/>
  <c r="W36"/>
  <c r="T36"/>
  <c r="Q36"/>
  <c r="AC30"/>
  <c r="Z30"/>
  <c r="W30"/>
  <c r="T30"/>
  <c r="Q30"/>
  <c r="N30"/>
  <c r="W19"/>
  <c r="W18"/>
  <c r="AC25"/>
  <c r="Z25"/>
  <c r="W25"/>
  <c r="T25"/>
  <c r="Q25"/>
  <c r="N25"/>
  <c r="K25"/>
  <c r="K10"/>
  <c r="K6" l="1"/>
  <c r="K7"/>
  <c r="K8"/>
  <c r="K9"/>
  <c r="N9"/>
  <c r="Q9"/>
  <c r="T9"/>
  <c r="Z9"/>
  <c r="AC9"/>
  <c r="K12"/>
  <c r="K13"/>
  <c r="K18"/>
  <c r="N18"/>
  <c r="Q18"/>
  <c r="T18"/>
  <c r="Z18"/>
  <c r="AC18"/>
  <c r="K19"/>
  <c r="N19"/>
  <c r="Q19"/>
  <c r="T19"/>
  <c r="Z19"/>
  <c r="AC19"/>
  <c r="K24"/>
  <c r="N24"/>
  <c r="Q24"/>
  <c r="T24"/>
  <c r="W24"/>
  <c r="Z24"/>
  <c r="AC24"/>
  <c r="K30"/>
  <c r="K31"/>
  <c r="N31"/>
  <c r="Q31"/>
  <c r="Q32" s="1"/>
  <c r="T31"/>
  <c r="T32" s="1"/>
  <c r="W31"/>
  <c r="W32" s="1"/>
  <c r="W60" s="1"/>
  <c r="Z31"/>
  <c r="Z32" s="1"/>
  <c r="AC31"/>
  <c r="AC32" s="1"/>
  <c r="N42"/>
  <c r="Q42"/>
  <c r="T42"/>
  <c r="W42"/>
  <c r="Z42"/>
  <c r="AC42"/>
  <c r="K48"/>
  <c r="K49"/>
  <c r="K50"/>
  <c r="K51"/>
  <c r="K52"/>
  <c r="T53"/>
  <c r="W53"/>
  <c r="Z53"/>
  <c r="AC53"/>
  <c r="H44" l="1"/>
  <c r="W14"/>
  <c r="AC14"/>
  <c r="AC60" s="1"/>
  <c r="Q14"/>
  <c r="Q60" s="1"/>
  <c r="Z14"/>
  <c r="Z60" s="1"/>
  <c r="N14"/>
  <c r="T14"/>
  <c r="T60" s="1"/>
  <c r="N53"/>
  <c r="K53"/>
  <c r="H53" s="1"/>
  <c r="K32"/>
  <c r="K14"/>
  <c r="Q53"/>
  <c r="K60" l="1"/>
  <c r="H14"/>
  <c r="H26"/>
  <c r="H20"/>
  <c r="N32"/>
  <c r="H32" l="1"/>
  <c r="N60"/>
  <c r="H59"/>
</calcChain>
</file>

<file path=xl/sharedStrings.xml><?xml version="1.0" encoding="utf-8"?>
<sst xmlns="http://schemas.openxmlformats.org/spreadsheetml/2006/main" count="809" uniqueCount="190">
  <si>
    <t>1. ÁREA: CONTROLES DA GESTÃO</t>
  </si>
  <si>
    <t>Campus Castanhal</t>
  </si>
  <si>
    <t>Campus Belém</t>
  </si>
  <si>
    <t>Campus Santarém</t>
  </si>
  <si>
    <t>Campus Itaituba</t>
  </si>
  <si>
    <t>Campus Marabá Rural</t>
  </si>
  <si>
    <t>Campus Marabá Industrial</t>
  </si>
  <si>
    <t>Nº Ação</t>
  </si>
  <si>
    <t>Ação</t>
  </si>
  <si>
    <t>Fator h/h</t>
  </si>
  <si>
    <t>Origem da Demanda</t>
  </si>
  <si>
    <t>Objetivo</t>
  </si>
  <si>
    <t>Escopo do trabalho</t>
  </si>
  <si>
    <t>Conhecimento Exigido</t>
  </si>
  <si>
    <t>Cronograma</t>
  </si>
  <si>
    <t>Servidores</t>
  </si>
  <si>
    <t>h/h</t>
  </si>
  <si>
    <t>1.1</t>
  </si>
  <si>
    <t>Secretaria Federal de Controle Interno e AUDIN</t>
  </si>
  <si>
    <t>Fortalecer os controles internos e a capacidade de gerenciar riscos da Instituição.</t>
  </si>
  <si>
    <t>1.2</t>
  </si>
  <si>
    <t>Apoiar integralmente as ações do TCU e da CGU no IFPA</t>
  </si>
  <si>
    <t>1.3</t>
  </si>
  <si>
    <t>1.4</t>
  </si>
  <si>
    <t>1.5</t>
  </si>
  <si>
    <t>1.6</t>
  </si>
  <si>
    <t>CGU</t>
  </si>
  <si>
    <t>1.7</t>
  </si>
  <si>
    <t>Quantitativo H/H executados - Ação</t>
  </si>
  <si>
    <t>AUDIN</t>
  </si>
  <si>
    <t>3.1</t>
  </si>
  <si>
    <t>Avaliar a regularidade dos processos licitatórios e execução do fornecimento de bens e serviços.</t>
  </si>
  <si>
    <t>3.2</t>
  </si>
  <si>
    <t>4.1</t>
  </si>
  <si>
    <t>Avaliar o cumprimento dos prazos contratuais, evitando prorrogações imotivadas; garantir o recebimento de obras efetivamente concluídas e com qualidade.</t>
  </si>
  <si>
    <t>4.2</t>
  </si>
  <si>
    <t>6.1</t>
  </si>
  <si>
    <t>6.2</t>
  </si>
  <si>
    <t>As atividades serão desenvolvidas em parceria com outras instituições da Administração Pública Federal, bem como com organismos de classe.</t>
  </si>
  <si>
    <t>a definir</t>
  </si>
  <si>
    <t>Quantitativo H/H executados - Por ação de Controle</t>
  </si>
  <si>
    <t>QUANTITATIVO H/H EXECUTADOS - TOTAL</t>
  </si>
  <si>
    <t>Avaliação Sumária quanto ao risco</t>
  </si>
  <si>
    <t>Risco: descumprimento das recomendações por dirigentes. Relevância: monitoramento pela AUDIN para evitar constatações desfavoráveis na auditoria de gestão.</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</si>
  <si>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</si>
  <si>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Avaliação Sumária quanto ao risco e a relevância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</si>
  <si>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</si>
  <si>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</si>
  <si>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Verificar o cumprimento das recomendações da AUDIN/IFPA.</t>
  </si>
  <si>
    <t xml:space="preserve">Avaliação Sumária quanto ao risco e a relevância </t>
  </si>
  <si>
    <t>Apoiar as ações da Controladoria-Geral da União e do Tribunal de Contas da União;</t>
  </si>
  <si>
    <t>Analisar os processos de pagamentos a fornecedores pela prestação de serviços e aquisição de bens pelo IFPA.</t>
  </si>
  <si>
    <t>Analisar os processos licitatórios e de dispensa/inexibilidade e de Adesão a Atas de Registro de Preços de materiais de consumo,  materiais permanentes, e serviços.</t>
  </si>
  <si>
    <t>Risco: Inobservância dos procedimentos legais e formais vigentes e não atendimento às determinações de Acórdãos e Diligências do TCU, podem  ensejar multas. Relevância: cumprimento das ações e melhoria dos controles.</t>
  </si>
  <si>
    <t>Risco: a omissão ou retardamento no atendimento das deliberações pode resular em irregularidade da gestão. Relevância: propiciar condições adequadas para atuação desses órgãos em ações no IFPA.</t>
  </si>
  <si>
    <t>Risco: O eventual descumprimento ou incompletude dessas atividades pelo controle intereno institucional, além de descumprir norma legal,  não agrega valor à gesão. Relevância: aprovação das contas dos administradores.</t>
  </si>
  <si>
    <t>Apoiar o Controle Interno (CGU) e o TCU no exercício da missão institucional; eliminar ou reduzir risco de julgamento desfavorável dos atos dos gestores.</t>
  </si>
  <si>
    <t>Contribuir no processo de melhoria contínua da gestão, decorrente do atendimento das orientações e recomendações da AUDIN/IFPA.</t>
  </si>
  <si>
    <t xml:space="preserve">Planejar e organizar, adequamente, as ações de controle da AUDIN/IFPA nas áreas e assuntos que necessitem, em grau de prioridade, de acompanhamento e controle institucional. </t>
  </si>
  <si>
    <t>Prestar contas à gestão, à sociedade e aos órgãos de controle sobre execução das atividades planejadas o os resultados advindos.</t>
  </si>
  <si>
    <t>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</si>
  <si>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Garantir a conclusão das obras para propiciar ao aluno estrutura física e ambiental adequadas para a formação.</t>
  </si>
  <si>
    <t>Analisar processos de licitação de obras e serviços de engenharia.</t>
  </si>
  <si>
    <t>Avaliar se os  pagamentos estão sendo processados e concluídos de acordo com a licitação e o correspondente contrato.</t>
  </si>
  <si>
    <t>Avaliação Sumária quanto ao risco e a relavância</t>
  </si>
  <si>
    <t xml:space="preserve">Propiciar aos integrantes do controle interno do IFPA (Auditoria Interna) formação técnica e aprofundamento dos conhecimentos relativos às atividades. </t>
  </si>
  <si>
    <t>Risco: a falta de previsão de horas para reserva técnica pode comprometer as horas previstas para as atividades de controle definidas neste PAINT. Relevância: a realização dessas atividades, especialmente as demandadas, valorizam a ação de controle e agregam valor à gestão.</t>
  </si>
  <si>
    <t>AUDIN, Reitoria do IFPA, e órgãos de controle externos.</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</si>
  <si>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t>
  </si>
  <si>
    <t>Conforme a demanda.</t>
  </si>
  <si>
    <t>De acordo com a demanda.</t>
  </si>
  <si>
    <t>Prestar o devido apoio à CGU e ao TCU conforme exigência legal e normativa.</t>
  </si>
  <si>
    <t>Lei 8.666/93, Lei 12.462/11, institui o RDC, Decretos 10.520/02, 5.450/05 e 7.581/11; Instruções Normativas expeidas pelo Ministério do Planejamento, Orçamento e Gestão.</t>
  </si>
  <si>
    <t>Lei n° 8.666/93; Decreto 7983/2013</t>
  </si>
  <si>
    <t>Leis nº 8.666/93,
nº 4.320/64,
6.496/77; Dec. Lei nº 200/67;
Decretos nº 93.872/86,
nº 5.355/2005 e
alterações. LDO
2016;
Resoluções do
CONFEA e do CAU;
Portarias MP
nº 95 e nº 448/2002,
nº 41/2005.
Macrofunção
SIAFI 02.11.21
Port. MPOG
nº 90/2011.</t>
  </si>
  <si>
    <t>Analisar os pagamentos decorrentes da execução de obras/serviços de engenharia, com base nos processos de medições.</t>
  </si>
  <si>
    <t>Quantidativo H/H executados - Ação</t>
  </si>
  <si>
    <r>
      <t xml:space="preserve">Oportunidade: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</si>
  <si>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Avaliação</t>
  </si>
  <si>
    <t>IN nº 24/2015-CGU</t>
  </si>
  <si>
    <t xml:space="preserve">Elaborar os itens do Relatório de Gestão referente à atuação da Auditoria Interna, conforme a Portaria nº 321/2015 - TCU, e acompanhar a confecção do Relatório de Gestão pelas demais unidades e/ou Parecer das Contas atinente ao exercício.
</t>
  </si>
  <si>
    <t>Emissão do parecer da unidade de auditoria sobre a prestação de Contas da Entidade</t>
  </si>
  <si>
    <t>Risco: inobservância de norma legal. Relevância: atendimento das normas instituidas pela CGU, em especial a IN 24/2015-CGU.</t>
  </si>
  <si>
    <t>Exigência legal e regimental. Risco: inobservância de norma legal. Relevância: atendimento das normas instituidas pela CGU, em especial a IN 24/2015-CGU</t>
  </si>
  <si>
    <t>Decreto nº 3.591, de 06/09/2000; Instrução Normativa/TCU nº 63, de 01/09/2010; Decisões Normativas/TCU nº 146/2015 de 30/09/2015 e nº 147/2015 de 11/11/2015.</t>
  </si>
  <si>
    <t>Reitoria</t>
  </si>
  <si>
    <t>2. ÁREA:GESTÃO DE SUPRIMENTO DE BENS E SERVIÇOS</t>
  </si>
  <si>
    <t>2.1</t>
  </si>
  <si>
    <t>2.2</t>
  </si>
  <si>
    <t>1.8</t>
  </si>
  <si>
    <t xml:space="preserve">Programas de Auditoria - Procedimentos </t>
  </si>
  <si>
    <t>3. ÁREA: GESTÃO FINANCEIRA</t>
  </si>
  <si>
    <t>Verificar as despesas executadas até o mês anterior ao início dos trabalhos com licitações, nas modalidades de dispensa, inexigibilidade, convite, tomada de preço, concorrência pregão e adesão a ata de registro de preços. (conforme percentual a ser definido pela equipe)</t>
  </si>
  <si>
    <t>Analisar os processos de contratação de Obras e serviços de engenharia. (conforme percentual a ser definido pela equipe)</t>
  </si>
  <si>
    <t>Analisar a execução das Obras e serviços de engenharia, em execução ou concluídos. (conforme percentual a ser definido pela equipe)</t>
  </si>
  <si>
    <t>Analisar a execução dos contratos/entregas de materiais de fornecedores de bens e serviços. (conforme percentual a ser definido pela equipe)</t>
  </si>
  <si>
    <t>4. ÁREA: GESTÃO DE PESSOAS</t>
  </si>
  <si>
    <t>_</t>
  </si>
  <si>
    <t>Lei nº 8.112/90 e normativos internos</t>
  </si>
  <si>
    <t>Plano Nacional de Atividade estudantil-PNAES e pagamento de bolsas de auxílio a estudantes</t>
  </si>
  <si>
    <t>Risco: Ausência de acompanhamento por parte das Coordenações de assistência Estudantil e avaliação do PNAES.
Relevância: Contribui para avaliação do resultado da aplicação da politica pública no processo de ensino aprendizagem dos discentes</t>
  </si>
  <si>
    <t>Decreto nº 7.234/2010 e Resolução nº 143/2012-CONSUP/IFPA</t>
  </si>
  <si>
    <t>5.1</t>
  </si>
  <si>
    <t>Auditoria Governamental</t>
  </si>
  <si>
    <t>Avaliar os mecanismos de acompanhamento e avaliação dos discentes contemplados no PNAES, instituído no âmbito do IFPA pela Coordenação de Assistência Estudantil, bem como o pagamento de bolsas de auxílio aos estudantes.</t>
  </si>
  <si>
    <t>Sistemas estruturantes do Governo Federal (SIAFI, SIAPE, SIASG, etc.);</t>
  </si>
  <si>
    <t>Verificar o cumprimento das recomendações da CGU-Regional/PA e as recomendações/determinações exaradas pelo Tribunal de Contas da União.</t>
  </si>
  <si>
    <t>Instruções da CGU e da própria AUDIN (regimento interno)</t>
  </si>
  <si>
    <t>Analisar o cumprimento efetivo  de cada recomendação, registrar em relatório gerencial que será encaminhado ao Presidente do Conselho Superior do IFPA, à CGU e ao dirigente máximo da Unidade Gestora.</t>
  </si>
  <si>
    <t xml:space="preserve">Risco: descumprimento das orientações contidas nos programas de auditoria ocasionando fragilidades na padronização dos trabalhos. 
Relevância: Padronização na execução dos trabalhos realizados pela equipe da AUDIN e fortalecimento das áreas auditadas.
</t>
  </si>
  <si>
    <t>PLANO ANUAL DE ATIVIDADES DA AUDIN/IFPA 2018  -  ANEXO II</t>
  </si>
  <si>
    <t>Janeiro a Dezembro/2018</t>
  </si>
  <si>
    <t>Analisar e emitir parecer no processo de Contas de 2017.</t>
  </si>
  <si>
    <t>Janeiro a Março/2018</t>
  </si>
  <si>
    <t>Janeiro a Fevereiro/2018</t>
  </si>
  <si>
    <t>Elaborar o Plano Anual de Atividades da Auditoria Interna - PAINT/2019.</t>
  </si>
  <si>
    <t>Descrever o planejamento das ações  da AUDIN para 2019 bem como a previsão de capacitação e desenvolvimento das competências dos integrantes da equipe.</t>
  </si>
  <si>
    <t>Agosto a Outubro/2018</t>
  </si>
  <si>
    <t>5. ÁREA: GESTÃO PATRIMONIAL</t>
  </si>
  <si>
    <t>6. ÁREA: GESTÃO OPERACIONAL</t>
  </si>
  <si>
    <t>Risco: Não cumprimento das normas oriundas das Resoluções editadas pelo Conselho Superior do IFPA.</t>
  </si>
  <si>
    <t>Acompanhar o cumprimento das Resoluções editadas pelo Conselho Superior do IFPA (CONSUP)</t>
  </si>
  <si>
    <t>Assegurar que as matérias aprovadas pelo CONSUP sejam efetivamente adotadas no âmbito do IFPA.</t>
  </si>
  <si>
    <t>Identificar as Resoluções com normas de observância obrigatória  e avaliar se as mesmas vêm sendo observadas no âmbito do IFPA.</t>
  </si>
  <si>
    <t>Legislação e normativos pertinentes.</t>
  </si>
  <si>
    <t xml:space="preserve">Avaliar a efetividade dos controles da utilização de veículos oficiais do IFPA. </t>
  </si>
  <si>
    <t>Elaborar 100% dos programas correspondentes a cada ação de auditoria do PAINT/2018</t>
  </si>
  <si>
    <t>Analisar os controles de acompanhamento, pelas Coordenaçoes dos Campi que serão objeto de de auditoria no exercício 2018, dos alunos regularmente matriculados no ensino técnico de nível médio integrado que são atendidos no âmbito do PNAES.</t>
  </si>
  <si>
    <t>Campus Bragança</t>
  </si>
  <si>
    <t>Campus Altamira</t>
  </si>
  <si>
    <t>Campus Parauapebas</t>
  </si>
  <si>
    <t>Campus Conceição do Araguaia</t>
  </si>
  <si>
    <t>Campus Abaetetuba</t>
  </si>
  <si>
    <t>Campus Tucuruí</t>
  </si>
  <si>
    <t>Agosto a Novembro/2018</t>
  </si>
  <si>
    <t>Março a Maio/2018</t>
  </si>
  <si>
    <t>Abril a Junho/2018</t>
  </si>
  <si>
    <t>Março a Novembro/2018</t>
  </si>
  <si>
    <t>Julho a Outubro/2018</t>
  </si>
  <si>
    <t xml:space="preserve"> TCU / CGU / AUDIN</t>
  </si>
  <si>
    <t>CGU / TCU</t>
  </si>
  <si>
    <t>Garantir a implementação dos controles sobre a utilização de veículos oficiais da Entidade e o controle do fornecimento de combustíveis no âmbito do IFPA, bem como responsabilizar agentes que negligenciarem na guarda e/ou utilização indevida dos bens.</t>
  </si>
  <si>
    <t>Analisar ao efetividades dos controles e cumprimento das normas no que tange à utilização dos veículos oficiais nas Unidades  que serão objeto de auditoria no exercício de 2018, bem como os pagamentos de fornecimento de combustíveis da frota.</t>
  </si>
  <si>
    <t>Decreto nº 6.403 de 17 de março de 2008, IN - MPOG nº 3, de 15 de maio de 2008, além de  Legislação e normas inerentes à matéria e Acórdãos do TCU.</t>
  </si>
  <si>
    <t>Elaborar o Relatório Anual de Atividades da Auditoria Interna - RAINT/2017.</t>
  </si>
  <si>
    <t>Detalhar os trabalhos de auditoria desenvolvidos de acordo com o  
 previsto no PAINT/2017 e as auditorias especiais que foram realizadas; 
demonstrar as atividades de acompanhamento preventivo e assessoria à gestão, desenvolvidas 
durante o exercício.</t>
  </si>
  <si>
    <t>Auditoria de Tecnologia da Informação</t>
  </si>
  <si>
    <t>Capacitação Técnica da União Nacional dos Auditores do Ministério da Educação (UNAMEC)</t>
  </si>
  <si>
    <t>Diárias e Passagens</t>
  </si>
  <si>
    <t>Risco: descumprimento do prazo para a prestação de contas, bem como a comprovação do cumprimento do objeto da diária e seu pagamento indevido.
Relevância: Esta ação será relevante para evitar falhas nos procedimentos internos.</t>
  </si>
  <si>
    <t>Certificar a legalidade da concessão e da prestação de contas das PCDP
no Sistema de Concessão de Diárias e Passagens (SCDP), buscando evitar prejuízo ao erário, bem como identificar os pontos fortes e fracos dos controles existentes, sugerindo, quando necessário, medidas que venham a fortalecê-los.</t>
  </si>
  <si>
    <t>Analisar a legalidade das PCDP´s que
envolvam diárias e passagens no SCDP e prestação de contas, com escopo a ser definido pela equipe.</t>
  </si>
  <si>
    <t>Gratificação por Encargo de Curso e Concurso</t>
  </si>
  <si>
    <t>Risco: ausência de controles efetivos quanto à gratificação por encargo de Curso e Concurso.
Relevância:  Esta ação será relevante para evitar falhas nos procedimentos internos.</t>
  </si>
  <si>
    <t>Avaliar os controles quanto à concessão de gratificação por encargo de curso e concurso.</t>
  </si>
  <si>
    <t>Analisar a legalidade da concessão das gratificações por encargo de curso e concurso, com escopo a ser definido pela equipe.</t>
  </si>
  <si>
    <t>Campus C. Araguaia</t>
  </si>
  <si>
    <t>Campus M. Rural</t>
  </si>
  <si>
    <t>Janeiro a Novembro/2018</t>
  </si>
  <si>
    <t>Avaliação Sumária quanto ao risco e relevância</t>
  </si>
  <si>
    <t>Campus M. Industrial</t>
  </si>
  <si>
    <t>5.2</t>
  </si>
  <si>
    <t>Almoxarifado</t>
  </si>
  <si>
    <t>Avaliar os controle de entrada, saída e armazenamento de bens móveis, bem como pagamentos a fornecedores.</t>
  </si>
  <si>
    <t>Avaliar os controles internos do almoxarifado, com escopo a ser definido pela equipe.</t>
  </si>
  <si>
    <t>IN nº 205/1988 SEDAP/PR,  Lei nº 4.320/64, além de  Legislação e normas inerentes à matéria e Acórdãos do TCU.</t>
  </si>
  <si>
    <t>Projetos de Extensão</t>
  </si>
  <si>
    <t>AUDIN / PROEN</t>
  </si>
  <si>
    <t>Verificar o acompanhamento do atingimento das metas/execução dos projetos de extensão elaborados pelos docentes do IFPA.</t>
  </si>
  <si>
    <t>AUDIN / PROEX</t>
  </si>
  <si>
    <t>Verificar o atingimento das metas da PROEX, com escopo a ser definido pela equipe da AUDIN em relação aos projetos de extensão do IFPA nos Campi que receberão auditoria em 2018.</t>
  </si>
  <si>
    <t>Resolução do CONSUP e editais.</t>
  </si>
  <si>
    <t>Risco: Ausência de controle e acompanhamento da utilização dos veículos oficiais.
Relevância: Averiguar a eficácia e oportunidade de melhorias nos controles dos veículos oficiais do IFPA.</t>
  </si>
  <si>
    <t>Rico: descumprimento do plano de trabalho, não atingindo os resultados propostos no projeto de pesquisa;
Relevância: Resultado nas ações propostas pra beneficiar a comunidade acadêmica e externa.</t>
  </si>
  <si>
    <t>Capacitação Técnica dos Auditores Internos das Instituições Federais vinculadas ao MEC - FONAITec (1º e 2º semestres de 2018)</t>
  </si>
  <si>
    <t>AUDIN / PROAD</t>
  </si>
  <si>
    <t>Risco: Ausência de controle de requisições de entrada e saída de material e fragilizando o controle no estoque;
Relevância: Aperfeiçoamento nos Controles de guarda de bens e valores.</t>
  </si>
  <si>
    <t>Legislação e normativos pertinentes às ações previstas no PAINT/2018</t>
  </si>
  <si>
    <t xml:space="preserve">Capacitação e Elaboração dos Programas de Auditoria conjuntamente com a equipe de auditores internos para padronização dos trabalhos que serão utilizados na realização das auditorias previstas nas ações do PAINT/2018.
</t>
  </si>
  <si>
    <t>Atender demandas interna e externas não previstas no PAINT 2018; bem como melhorar a qualidade dos trabalhos da AUDIN.</t>
  </si>
  <si>
    <t>7. ÁREA: DESENVOLVIMENTO E CAPACITAÇÃO</t>
  </si>
  <si>
    <t>7.1</t>
  </si>
  <si>
    <t>7.2</t>
  </si>
  <si>
    <t>7.3</t>
  </si>
  <si>
    <t>7.4</t>
  </si>
  <si>
    <t>7.5</t>
  </si>
  <si>
    <t>8. RESERVA TÉCNICA</t>
  </si>
  <si>
    <t>AUDIN / CONSUP</t>
  </si>
  <si>
    <t>AUDIN / DGP</t>
  </si>
  <si>
    <t>AUDIN / CGU</t>
  </si>
</sst>
</file>

<file path=xl/styles.xml><?xml version="1.0" encoding="utf-8"?>
<styleSheet xmlns="http://schemas.openxmlformats.org/spreadsheetml/2006/main">
  <fonts count="10">
    <font>
      <sz val="10"/>
      <name val="Arial"/>
      <family val="2"/>
    </font>
    <font>
      <sz val="10"/>
      <name val="Arial"/>
      <family val="2"/>
    </font>
    <font>
      <b/>
      <sz val="8"/>
      <name val="Times New Roman"/>
      <family val="1"/>
    </font>
    <font>
      <sz val="8"/>
      <name val="Times New Roman"/>
      <family val="1"/>
    </font>
    <font>
      <sz val="10"/>
      <name val="Times New Roman"/>
      <family val="1"/>
    </font>
    <font>
      <b/>
      <sz val="10"/>
      <name val="Arial"/>
      <family val="2"/>
    </font>
    <font>
      <b/>
      <sz val="12"/>
      <name val="Times New Roman"/>
      <family val="1"/>
    </font>
    <font>
      <b/>
      <sz val="11"/>
      <name val="Arial"/>
      <family val="2"/>
    </font>
    <font>
      <b/>
      <sz val="8"/>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89">
    <xf numFmtId="0" fontId="0" fillId="0" borderId="0" xfId="0"/>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justify" vertical="center" wrapText="1"/>
    </xf>
    <xf numFmtId="0" fontId="3" fillId="2" borderId="13" xfId="0" applyFont="1" applyFill="1" applyBorder="1" applyAlignment="1">
      <alignment horizontal="center"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7" xfId="0" applyFont="1" applyFill="1" applyBorder="1" applyAlignment="1">
      <alignment horizontal="center" vertical="center" wrapText="1"/>
    </xf>
    <xf numFmtId="0" fontId="3" fillId="0" borderId="17" xfId="0" applyFont="1" applyFill="1" applyBorder="1" applyAlignment="1">
      <alignment horizontal="justify" vertical="center" wrapText="1"/>
    </xf>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5" fillId="2" borderId="22" xfId="0" applyFont="1" applyFill="1" applyBorder="1" applyAlignment="1">
      <alignment horizontal="center"/>
    </xf>
    <xf numFmtId="0" fontId="2" fillId="2" borderId="2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0" xfId="0" applyFont="1" applyFill="1" applyBorder="1" applyAlignment="1">
      <alignment vertical="center" wrapText="1"/>
    </xf>
    <xf numFmtId="0" fontId="2" fillId="2" borderId="9" xfId="0" applyFont="1" applyFill="1" applyBorder="1" applyAlignment="1">
      <alignment vertical="center" wrapText="1"/>
    </xf>
    <xf numFmtId="3" fontId="3" fillId="2" borderId="13"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0" borderId="15" xfId="0" applyNumberFormat="1" applyFont="1" applyFill="1" applyBorder="1" applyAlignment="1">
      <alignment horizontal="center" vertical="center" wrapText="1"/>
    </xf>
    <xf numFmtId="0" fontId="2" fillId="2" borderId="16" xfId="0" applyFont="1" applyFill="1" applyBorder="1" applyAlignment="1">
      <alignment vertical="center" wrapText="1"/>
    </xf>
    <xf numFmtId="0" fontId="2" fillId="2" borderId="17" xfId="0" applyFont="1" applyFill="1" applyBorder="1" applyAlignment="1">
      <alignment horizontal="center" vertical="center" wrapText="1"/>
    </xf>
    <xf numFmtId="0" fontId="2" fillId="2" borderId="17" xfId="0" applyFont="1" applyFill="1" applyBorder="1" applyAlignment="1">
      <alignment vertical="center" wrapText="1"/>
    </xf>
    <xf numFmtId="0" fontId="5" fillId="2" borderId="2" xfId="0" applyFont="1" applyFill="1" applyBorder="1"/>
    <xf numFmtId="0" fontId="5" fillId="2" borderId="1" xfId="0" applyFont="1" applyFill="1" applyBorder="1"/>
    <xf numFmtId="0" fontId="5" fillId="2" borderId="5" xfId="0" applyFont="1" applyFill="1" applyBorder="1"/>
    <xf numFmtId="0" fontId="5" fillId="2" borderId="24" xfId="0" applyFont="1" applyFill="1" applyBorder="1" applyAlignment="1">
      <alignment horizontal="center"/>
    </xf>
    <xf numFmtId="0" fontId="5" fillId="2" borderId="4" xfId="0" applyFont="1" applyFill="1" applyBorder="1"/>
    <xf numFmtId="0" fontId="5" fillId="2" borderId="3" xfId="0" applyFont="1" applyFill="1" applyBorder="1"/>
    <xf numFmtId="0" fontId="5" fillId="2" borderId="6" xfId="0" applyFont="1" applyFill="1" applyBorder="1"/>
    <xf numFmtId="0" fontId="5" fillId="2" borderId="5" xfId="0" applyFont="1" applyFill="1" applyBorder="1" applyAlignment="1">
      <alignment horizontal="center"/>
    </xf>
    <xf numFmtId="0" fontId="2" fillId="2" borderId="0"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3"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2" fillId="3" borderId="23"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0" fillId="0" borderId="0" xfId="0" applyBorder="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5" fillId="2" borderId="5" xfId="0" applyFont="1" applyFill="1" applyBorder="1" applyAlignment="1">
      <alignment horizontal="center"/>
    </xf>
    <xf numFmtId="0" fontId="2" fillId="2" borderId="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13" xfId="0" applyFont="1" applyBorder="1"/>
    <xf numFmtId="0" fontId="2" fillId="2" borderId="14"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7" xfId="0" applyFont="1" applyBorder="1"/>
    <xf numFmtId="0" fontId="5" fillId="2" borderId="22" xfId="0" applyFont="1" applyFill="1" applyBorder="1"/>
    <xf numFmtId="0" fontId="5" fillId="2" borderId="42" xfId="0" applyFont="1" applyFill="1" applyBorder="1" applyAlignment="1">
      <alignment horizontal="center"/>
    </xf>
    <xf numFmtId="0" fontId="2" fillId="2" borderId="13" xfId="0" applyFont="1" applyFill="1" applyBorder="1" applyAlignment="1">
      <alignment horizontal="left"/>
    </xf>
    <xf numFmtId="0" fontId="2" fillId="2" borderId="13" xfId="0" applyFont="1" applyFill="1" applyBorder="1" applyAlignment="1">
      <alignment horizontal="left" wrapText="1"/>
    </xf>
    <xf numFmtId="0" fontId="2" fillId="2" borderId="13" xfId="0" applyFont="1" applyFill="1" applyBorder="1" applyAlignment="1">
      <alignment horizontal="center" vertical="center"/>
    </xf>
    <xf numFmtId="0" fontId="9" fillId="0" borderId="8" xfId="0" applyFont="1" applyBorder="1"/>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1" xfId="0" applyFont="1" applyFill="1" applyBorder="1" applyAlignment="1"/>
    <xf numFmtId="0" fontId="2" fillId="2" borderId="2" xfId="0" applyFont="1" applyFill="1" applyBorder="1" applyAlignment="1"/>
    <xf numFmtId="0" fontId="2" fillId="2" borderId="23" xfId="0" applyFont="1" applyFill="1" applyBorder="1" applyAlignment="1"/>
    <xf numFmtId="0" fontId="2" fillId="2" borderId="0" xfId="0" applyFont="1" applyFill="1" applyBorder="1" applyAlignment="1"/>
    <xf numFmtId="0" fontId="9" fillId="2" borderId="13" xfId="0" applyFont="1" applyFill="1" applyBorder="1" applyAlignment="1">
      <alignment horizontal="center" vertical="center"/>
    </xf>
    <xf numFmtId="0" fontId="3" fillId="0" borderId="13" xfId="0" applyFont="1" applyBorder="1" applyAlignment="1">
      <alignment horizontal="center" vertical="center" wrapText="1"/>
    </xf>
    <xf numFmtId="0" fontId="5" fillId="2" borderId="20" xfId="0" applyFont="1" applyFill="1" applyBorder="1" applyAlignment="1">
      <alignment horizontal="center"/>
    </xf>
    <xf numFmtId="0" fontId="5" fillId="2" borderId="21" xfId="0" applyFont="1" applyFill="1" applyBorder="1" applyAlignment="1">
      <alignment horizont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3" xfId="0" applyFont="1" applyFill="1" applyBorder="1" applyAlignment="1">
      <alignment horizontal="center"/>
    </xf>
    <xf numFmtId="0" fontId="5" fillId="2" borderId="0" xfId="0" applyFont="1"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3"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5"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6" xfId="0" applyFont="1" applyFill="1" applyBorder="1" applyAlignment="1">
      <alignment horizontal="left" vertical="center"/>
    </xf>
    <xf numFmtId="0" fontId="8" fillId="2" borderId="24" xfId="0" applyFont="1" applyFill="1" applyBorder="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2" fillId="2" borderId="2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33" xfId="0" applyFont="1" applyFill="1" applyBorder="1" applyAlignment="1">
      <alignment horizontal="left" vertical="center" wrapText="1"/>
    </xf>
    <xf numFmtId="3" fontId="3" fillId="0" borderId="17" xfId="0" applyNumberFormat="1" applyFont="1" applyFill="1" applyBorder="1" applyAlignment="1">
      <alignment horizontal="justify" vertical="center" wrapText="1"/>
    </xf>
    <xf numFmtId="3" fontId="3" fillId="0" borderId="9" xfId="0" applyNumberFormat="1" applyFont="1" applyFill="1" applyBorder="1" applyAlignment="1">
      <alignment horizontal="justify" vertical="center" wrapText="1"/>
    </xf>
    <xf numFmtId="3" fontId="3" fillId="0" borderId="34" xfId="0" applyNumberFormat="1" applyFont="1" applyFill="1" applyBorder="1" applyAlignment="1">
      <alignment horizontal="justify" vertical="center" wrapText="1"/>
    </xf>
    <xf numFmtId="3" fontId="3" fillId="0" borderId="17"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34" xfId="0" applyNumberFormat="1" applyFont="1" applyFill="1" applyBorder="1" applyAlignment="1">
      <alignment horizontal="center" vertical="center" wrapText="1"/>
    </xf>
    <xf numFmtId="3" fontId="3" fillId="0" borderId="19" xfId="0" applyNumberFormat="1" applyFont="1" applyFill="1" applyBorder="1" applyAlignment="1">
      <alignment horizontal="center" vertical="center" wrapText="1"/>
    </xf>
    <xf numFmtId="3" fontId="3" fillId="0" borderId="40" xfId="0" applyNumberFormat="1" applyFont="1" applyFill="1" applyBorder="1" applyAlignment="1">
      <alignment horizontal="center" vertical="center" wrapText="1"/>
    </xf>
    <xf numFmtId="3" fontId="3" fillId="0" borderId="4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31" xfId="0" applyFont="1" applyFill="1" applyBorder="1" applyAlignment="1">
      <alignment horizontal="justify" vertical="justify" wrapText="1"/>
    </xf>
    <xf numFmtId="0" fontId="3" fillId="2" borderId="35" xfId="0" applyFont="1" applyFill="1" applyBorder="1" applyAlignment="1">
      <alignment horizontal="justify" vertical="justify" wrapText="1"/>
    </xf>
    <xf numFmtId="0" fontId="3" fillId="2" borderId="32" xfId="0" applyFont="1" applyFill="1" applyBorder="1" applyAlignment="1">
      <alignment horizontal="justify" vertical="justify" wrapText="1"/>
    </xf>
    <xf numFmtId="0" fontId="3" fillId="2" borderId="3" xfId="0" applyFont="1" applyFill="1" applyBorder="1" applyAlignment="1">
      <alignment horizontal="justify" vertical="justify" wrapText="1"/>
    </xf>
    <xf numFmtId="0" fontId="3" fillId="2" borderId="4" xfId="0" applyFont="1" applyFill="1" applyBorder="1" applyAlignment="1">
      <alignment horizontal="justify" vertical="justify" wrapText="1"/>
    </xf>
    <xf numFmtId="0" fontId="3" fillId="2" borderId="38" xfId="0" applyFont="1" applyFill="1" applyBorder="1" applyAlignment="1">
      <alignment horizontal="justify" vertical="justify" wrapText="1"/>
    </xf>
    <xf numFmtId="0" fontId="5" fillId="2" borderId="3" xfId="0" applyFont="1" applyFill="1" applyBorder="1" applyAlignment="1">
      <alignment horizontal="center"/>
    </xf>
    <xf numFmtId="0" fontId="5" fillId="2" borderId="4" xfId="0" applyFont="1" applyFill="1" applyBorder="1" applyAlignment="1">
      <alignment horizontal="center"/>
    </xf>
    <xf numFmtId="0" fontId="3" fillId="3" borderId="1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6"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U65"/>
  <sheetViews>
    <sheetView tabSelected="1" workbookViewId="0">
      <selection activeCell="G6" sqref="G6"/>
    </sheetView>
  </sheetViews>
  <sheetFormatPr defaultRowHeight="12.75"/>
  <cols>
    <col min="1" max="1" width="12.28515625" customWidth="1"/>
    <col min="2" max="2" width="25" customWidth="1"/>
    <col min="3" max="3" width="9.5703125" customWidth="1"/>
    <col min="4" max="4" width="29.7109375" bestFit="1" customWidth="1"/>
    <col min="5" max="5" width="13.5703125" customWidth="1"/>
    <col min="6" max="6" width="55.28515625" customWidth="1"/>
    <col min="7" max="7" width="28.42578125" customWidth="1"/>
    <col min="8" max="8" width="28.85546875" customWidth="1"/>
    <col min="9" max="9" width="12.85546875" customWidth="1"/>
    <col min="10" max="10" width="11.28515625" customWidth="1"/>
    <col min="11" max="11" width="10" customWidth="1"/>
    <col min="12" max="12" width="14.42578125" customWidth="1"/>
    <col min="13" max="13" width="11.42578125" customWidth="1"/>
    <col min="15" max="15" width="13.85546875" customWidth="1"/>
    <col min="16" max="16" width="11" customWidth="1"/>
    <col min="18" max="18" width="12.28515625" customWidth="1"/>
    <col min="19" max="19" width="11.140625" customWidth="1"/>
    <col min="21" max="21" width="12.5703125" customWidth="1"/>
    <col min="22" max="22" width="11.42578125" customWidth="1"/>
    <col min="24" max="24" width="13.140625" customWidth="1"/>
    <col min="25" max="25" width="11.85546875" customWidth="1"/>
    <col min="27" max="27" width="12.42578125" customWidth="1"/>
    <col min="28" max="28" width="11" customWidth="1"/>
    <col min="29" max="29" width="9.7109375" customWidth="1"/>
    <col min="30" max="30" width="12.85546875" customWidth="1"/>
    <col min="31" max="31" width="11.140625" customWidth="1"/>
    <col min="33" max="33" width="13.5703125" customWidth="1"/>
    <col min="34" max="34" width="12" customWidth="1"/>
    <col min="36" max="36" width="14" customWidth="1"/>
    <col min="37" max="37" width="11.140625" customWidth="1"/>
    <col min="39" max="39" width="12.5703125" customWidth="1"/>
    <col min="40" max="40" width="11.140625" customWidth="1"/>
    <col min="42" max="42" width="12.85546875" customWidth="1"/>
    <col min="43" max="43" width="11.7109375" customWidth="1"/>
    <col min="45" max="45" width="13" customWidth="1"/>
    <col min="46" max="46" width="11.7109375" customWidth="1"/>
  </cols>
  <sheetData>
    <row r="1" spans="1:47" ht="12.75" customHeight="1">
      <c r="A1" s="124" t="s">
        <v>110</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6"/>
    </row>
    <row r="2" spans="1:47" ht="13.5" customHeight="1" thickBot="1">
      <c r="A2" s="127"/>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9"/>
    </row>
    <row r="3" spans="1:47" ht="12.75" customHeight="1">
      <c r="A3" s="135" t="s">
        <v>0</v>
      </c>
      <c r="B3" s="136"/>
      <c r="C3" s="136"/>
      <c r="D3" s="136"/>
      <c r="E3" s="136"/>
      <c r="F3" s="136"/>
      <c r="G3" s="136"/>
      <c r="H3" s="137"/>
      <c r="I3" s="114" t="s">
        <v>85</v>
      </c>
      <c r="J3" s="115"/>
      <c r="K3" s="116"/>
      <c r="L3" s="114" t="s">
        <v>2</v>
      </c>
      <c r="M3" s="115"/>
      <c r="N3" s="116"/>
      <c r="O3" s="114" t="s">
        <v>128</v>
      </c>
      <c r="P3" s="115"/>
      <c r="Q3" s="116"/>
      <c r="R3" s="114" t="s">
        <v>132</v>
      </c>
      <c r="S3" s="115"/>
      <c r="T3" s="116"/>
      <c r="U3" s="114" t="s">
        <v>130</v>
      </c>
      <c r="V3" s="115"/>
      <c r="W3" s="116"/>
      <c r="X3" s="114" t="s">
        <v>131</v>
      </c>
      <c r="Y3" s="115"/>
      <c r="Z3" s="116"/>
      <c r="AA3" s="114" t="s">
        <v>129</v>
      </c>
      <c r="AB3" s="115"/>
      <c r="AC3" s="116"/>
      <c r="AD3" s="117" t="s">
        <v>5</v>
      </c>
      <c r="AE3" s="118"/>
      <c r="AF3" s="119"/>
      <c r="AG3" s="117" t="s">
        <v>6</v>
      </c>
      <c r="AH3" s="118"/>
      <c r="AI3" s="119"/>
      <c r="AJ3" s="117" t="s">
        <v>3</v>
      </c>
      <c r="AK3" s="141"/>
      <c r="AL3" s="142"/>
      <c r="AM3" s="117" t="s">
        <v>1</v>
      </c>
      <c r="AN3" s="118"/>
      <c r="AO3" s="119"/>
      <c r="AP3" s="117" t="s">
        <v>4</v>
      </c>
      <c r="AQ3" s="118"/>
      <c r="AR3" s="119"/>
      <c r="AS3" s="117" t="s">
        <v>133</v>
      </c>
      <c r="AT3" s="118"/>
      <c r="AU3" s="119"/>
    </row>
    <row r="4" spans="1:47" ht="13.5" thickBot="1">
      <c r="A4" s="138"/>
      <c r="B4" s="139"/>
      <c r="C4" s="139"/>
      <c r="D4" s="139"/>
      <c r="E4" s="139"/>
      <c r="F4" s="139"/>
      <c r="G4" s="139"/>
      <c r="H4" s="140"/>
      <c r="I4" s="108"/>
      <c r="J4" s="109"/>
      <c r="K4" s="110"/>
      <c r="L4" s="108"/>
      <c r="M4" s="109"/>
      <c r="N4" s="110"/>
      <c r="O4" s="108"/>
      <c r="P4" s="109"/>
      <c r="Q4" s="110"/>
      <c r="R4" s="108"/>
      <c r="S4" s="109"/>
      <c r="T4" s="110"/>
      <c r="U4" s="108"/>
      <c r="V4" s="109"/>
      <c r="W4" s="110"/>
      <c r="X4" s="108"/>
      <c r="Y4" s="109"/>
      <c r="Z4" s="110"/>
      <c r="AA4" s="108"/>
      <c r="AB4" s="109"/>
      <c r="AC4" s="110"/>
      <c r="AD4" s="120"/>
      <c r="AE4" s="121"/>
      <c r="AF4" s="122"/>
      <c r="AG4" s="120"/>
      <c r="AH4" s="121"/>
      <c r="AI4" s="122"/>
      <c r="AJ4" s="143"/>
      <c r="AK4" s="144"/>
      <c r="AL4" s="145"/>
      <c r="AM4" s="120"/>
      <c r="AN4" s="121"/>
      <c r="AO4" s="122"/>
      <c r="AP4" s="120"/>
      <c r="AQ4" s="121"/>
      <c r="AR4" s="122"/>
      <c r="AS4" s="120"/>
      <c r="AT4" s="121"/>
      <c r="AU4" s="130"/>
    </row>
    <row r="5" spans="1:47" ht="21">
      <c r="A5" s="1" t="s">
        <v>7</v>
      </c>
      <c r="B5" s="2" t="s">
        <v>8</v>
      </c>
      <c r="C5" s="2" t="s">
        <v>9</v>
      </c>
      <c r="D5" s="3" t="s">
        <v>49</v>
      </c>
      <c r="E5" s="3" t="s">
        <v>10</v>
      </c>
      <c r="F5" s="3" t="s">
        <v>11</v>
      </c>
      <c r="G5" s="3" t="s">
        <v>12</v>
      </c>
      <c r="H5" s="4" t="s">
        <v>13</v>
      </c>
      <c r="I5" s="1" t="s">
        <v>14</v>
      </c>
      <c r="J5" s="2" t="s">
        <v>15</v>
      </c>
      <c r="K5" s="5" t="s">
        <v>16</v>
      </c>
      <c r="L5" s="1" t="s">
        <v>14</v>
      </c>
      <c r="M5" s="2" t="s">
        <v>15</v>
      </c>
      <c r="N5" s="5" t="s">
        <v>16</v>
      </c>
      <c r="O5" s="1" t="s">
        <v>14</v>
      </c>
      <c r="P5" s="2" t="s">
        <v>15</v>
      </c>
      <c r="Q5" s="5" t="s">
        <v>16</v>
      </c>
      <c r="R5" s="1" t="s">
        <v>14</v>
      </c>
      <c r="S5" s="2" t="s">
        <v>15</v>
      </c>
      <c r="T5" s="5" t="s">
        <v>16</v>
      </c>
      <c r="U5" s="1" t="s">
        <v>14</v>
      </c>
      <c r="V5" s="2" t="s">
        <v>15</v>
      </c>
      <c r="W5" s="5" t="s">
        <v>16</v>
      </c>
      <c r="X5" s="1" t="s">
        <v>14</v>
      </c>
      <c r="Y5" s="2" t="s">
        <v>15</v>
      </c>
      <c r="Z5" s="5" t="s">
        <v>16</v>
      </c>
      <c r="AA5" s="1" t="s">
        <v>14</v>
      </c>
      <c r="AB5" s="67" t="s">
        <v>15</v>
      </c>
      <c r="AC5" s="22" t="s">
        <v>16</v>
      </c>
      <c r="AD5" s="1" t="s">
        <v>14</v>
      </c>
      <c r="AE5" s="75" t="s">
        <v>15</v>
      </c>
      <c r="AF5" s="22" t="s">
        <v>16</v>
      </c>
      <c r="AG5" s="1" t="s">
        <v>14</v>
      </c>
      <c r="AH5" s="75" t="s">
        <v>15</v>
      </c>
      <c r="AI5" s="22" t="s">
        <v>16</v>
      </c>
      <c r="AJ5" s="1" t="s">
        <v>14</v>
      </c>
      <c r="AK5" s="75" t="s">
        <v>15</v>
      </c>
      <c r="AL5" s="22" t="s">
        <v>16</v>
      </c>
      <c r="AM5" s="1" t="s">
        <v>14</v>
      </c>
      <c r="AN5" s="75" t="s">
        <v>15</v>
      </c>
      <c r="AO5" s="22" t="s">
        <v>16</v>
      </c>
      <c r="AP5" s="1" t="s">
        <v>14</v>
      </c>
      <c r="AQ5" s="75" t="s">
        <v>15</v>
      </c>
      <c r="AR5" s="22" t="s">
        <v>16</v>
      </c>
      <c r="AS5" s="1" t="s">
        <v>14</v>
      </c>
      <c r="AT5" s="75" t="s">
        <v>15</v>
      </c>
      <c r="AU5" s="24" t="s">
        <v>16</v>
      </c>
    </row>
    <row r="6" spans="1:47" ht="67.5">
      <c r="A6" s="6" t="s">
        <v>17</v>
      </c>
      <c r="B6" s="7" t="s">
        <v>50</v>
      </c>
      <c r="C6" s="8">
        <v>30</v>
      </c>
      <c r="D6" s="9" t="s">
        <v>53</v>
      </c>
      <c r="E6" s="10" t="s">
        <v>18</v>
      </c>
      <c r="F6" s="9" t="s">
        <v>19</v>
      </c>
      <c r="G6" s="9" t="s">
        <v>71</v>
      </c>
      <c r="H6" s="64" t="s">
        <v>107</v>
      </c>
      <c r="I6" s="11" t="s">
        <v>111</v>
      </c>
      <c r="J6" s="10">
        <v>3</v>
      </c>
      <c r="K6" s="12">
        <f>J6*C6</f>
        <v>90</v>
      </c>
      <c r="L6" s="11"/>
      <c r="M6" s="10"/>
      <c r="N6" s="13"/>
      <c r="O6" s="11"/>
      <c r="P6" s="10"/>
      <c r="Q6" s="12"/>
      <c r="R6" s="14"/>
      <c r="S6" s="10"/>
      <c r="T6" s="12"/>
      <c r="U6" s="11"/>
      <c r="V6" s="10"/>
      <c r="W6" s="12"/>
      <c r="X6" s="11"/>
      <c r="Y6" s="10"/>
      <c r="Z6" s="12"/>
      <c r="AA6" s="14"/>
      <c r="AB6" s="10"/>
      <c r="AC6" s="64"/>
      <c r="AD6" s="80"/>
      <c r="AE6" s="80"/>
      <c r="AF6" s="80"/>
      <c r="AG6" s="80"/>
      <c r="AH6" s="80"/>
      <c r="AI6" s="80"/>
      <c r="AJ6" s="80"/>
      <c r="AK6" s="80"/>
      <c r="AL6" s="80"/>
      <c r="AM6" s="80"/>
      <c r="AN6" s="80"/>
      <c r="AO6" s="80"/>
      <c r="AP6" s="80"/>
      <c r="AQ6" s="80"/>
      <c r="AR6" s="80"/>
      <c r="AS6" s="80"/>
      <c r="AT6" s="80"/>
      <c r="AU6" s="80"/>
    </row>
    <row r="7" spans="1:47" ht="96.75" customHeight="1">
      <c r="A7" s="6" t="s">
        <v>20</v>
      </c>
      <c r="B7" s="7" t="s">
        <v>106</v>
      </c>
      <c r="C7" s="8">
        <v>60</v>
      </c>
      <c r="D7" s="9" t="s">
        <v>54</v>
      </c>
      <c r="E7" s="10" t="s">
        <v>140</v>
      </c>
      <c r="F7" s="9" t="s">
        <v>56</v>
      </c>
      <c r="G7" s="9" t="s">
        <v>21</v>
      </c>
      <c r="H7" s="45" t="s">
        <v>79</v>
      </c>
      <c r="I7" s="11" t="s">
        <v>111</v>
      </c>
      <c r="J7" s="10">
        <v>3</v>
      </c>
      <c r="K7" s="12">
        <f t="shared" ref="K7:K13" si="0">J7*C7</f>
        <v>180</v>
      </c>
      <c r="L7" s="11"/>
      <c r="M7" s="10"/>
      <c r="N7" s="13"/>
      <c r="O7" s="11"/>
      <c r="P7" s="10"/>
      <c r="Q7" s="12"/>
      <c r="R7" s="11"/>
      <c r="S7" s="10"/>
      <c r="T7" s="12"/>
      <c r="U7" s="11"/>
      <c r="V7" s="10"/>
      <c r="W7" s="12"/>
      <c r="X7" s="11"/>
      <c r="Y7" s="10"/>
      <c r="Z7" s="12"/>
      <c r="AA7" s="11"/>
      <c r="AB7" s="10"/>
      <c r="AC7" s="64"/>
      <c r="AD7" s="80"/>
      <c r="AE7" s="80"/>
      <c r="AF7" s="80"/>
      <c r="AG7" s="80"/>
      <c r="AH7" s="80"/>
      <c r="AI7" s="80"/>
      <c r="AJ7" s="80"/>
      <c r="AK7" s="80"/>
      <c r="AL7" s="80"/>
      <c r="AM7" s="80"/>
      <c r="AN7" s="80"/>
      <c r="AO7" s="80"/>
      <c r="AP7" s="80"/>
      <c r="AQ7" s="80"/>
      <c r="AR7" s="80"/>
      <c r="AS7" s="80"/>
      <c r="AT7" s="80"/>
      <c r="AU7" s="80"/>
    </row>
    <row r="8" spans="1:47" ht="74.25" customHeight="1">
      <c r="A8" s="6" t="s">
        <v>22</v>
      </c>
      <c r="B8" s="7" t="s">
        <v>112</v>
      </c>
      <c r="C8" s="8">
        <v>30</v>
      </c>
      <c r="D8" s="9" t="s">
        <v>55</v>
      </c>
      <c r="E8" s="10" t="s">
        <v>139</v>
      </c>
      <c r="F8" s="10" t="s">
        <v>80</v>
      </c>
      <c r="G8" s="10" t="s">
        <v>81</v>
      </c>
      <c r="H8" s="64" t="s">
        <v>84</v>
      </c>
      <c r="I8" s="11" t="s">
        <v>113</v>
      </c>
      <c r="J8" s="10">
        <v>3</v>
      </c>
      <c r="K8" s="12">
        <f t="shared" si="0"/>
        <v>90</v>
      </c>
      <c r="L8" s="11"/>
      <c r="M8" s="10"/>
      <c r="N8" s="13"/>
      <c r="O8" s="11"/>
      <c r="P8" s="10"/>
      <c r="Q8" s="12"/>
      <c r="R8" s="11"/>
      <c r="S8" s="10"/>
      <c r="T8" s="12"/>
      <c r="U8" s="11"/>
      <c r="V8" s="10"/>
      <c r="W8" s="12"/>
      <c r="X8" s="11"/>
      <c r="Y8" s="10"/>
      <c r="Z8" s="12"/>
      <c r="AA8" s="11"/>
      <c r="AB8" s="10"/>
      <c r="AC8" s="64"/>
      <c r="AD8" s="80"/>
      <c r="AE8" s="80"/>
      <c r="AF8" s="80"/>
      <c r="AG8" s="80"/>
      <c r="AH8" s="80"/>
      <c r="AI8" s="80"/>
      <c r="AJ8" s="80"/>
      <c r="AK8" s="80"/>
      <c r="AL8" s="80"/>
      <c r="AM8" s="80"/>
      <c r="AN8" s="80"/>
      <c r="AO8" s="80"/>
      <c r="AP8" s="80"/>
      <c r="AQ8" s="80"/>
      <c r="AR8" s="80"/>
      <c r="AS8" s="80"/>
      <c r="AT8" s="80"/>
      <c r="AU8" s="80"/>
    </row>
    <row r="9" spans="1:47" ht="81.75" customHeight="1">
      <c r="A9" s="6" t="s">
        <v>23</v>
      </c>
      <c r="B9" s="7" t="s">
        <v>48</v>
      </c>
      <c r="C9" s="8">
        <v>30</v>
      </c>
      <c r="D9" s="10" t="s">
        <v>43</v>
      </c>
      <c r="E9" s="10" t="s">
        <v>29</v>
      </c>
      <c r="F9" s="10" t="s">
        <v>57</v>
      </c>
      <c r="G9" s="10" t="s">
        <v>108</v>
      </c>
      <c r="H9" s="64" t="s">
        <v>79</v>
      </c>
      <c r="I9" s="11" t="s">
        <v>137</v>
      </c>
      <c r="J9" s="10">
        <v>3</v>
      </c>
      <c r="K9" s="12">
        <f>J9*C9</f>
        <v>90</v>
      </c>
      <c r="L9" s="11" t="s">
        <v>134</v>
      </c>
      <c r="M9" s="10">
        <v>3</v>
      </c>
      <c r="N9" s="12">
        <f>M9*C9</f>
        <v>90</v>
      </c>
      <c r="O9" s="11" t="s">
        <v>134</v>
      </c>
      <c r="P9" s="10">
        <v>2</v>
      </c>
      <c r="Q9" s="12">
        <f>P9*C9</f>
        <v>60</v>
      </c>
      <c r="R9" s="11" t="s">
        <v>135</v>
      </c>
      <c r="S9" s="10">
        <v>3</v>
      </c>
      <c r="T9" s="12">
        <f>S9*C9</f>
        <v>90</v>
      </c>
      <c r="U9" s="11"/>
      <c r="V9" s="10"/>
      <c r="W9" s="12"/>
      <c r="X9" s="11" t="s">
        <v>136</v>
      </c>
      <c r="Y9" s="10">
        <v>2</v>
      </c>
      <c r="Z9" s="12">
        <f>Y9*C9</f>
        <v>60</v>
      </c>
      <c r="AA9" s="11" t="s">
        <v>136</v>
      </c>
      <c r="AB9" s="10">
        <v>2</v>
      </c>
      <c r="AC9" s="64">
        <f>AB9*C9</f>
        <v>60</v>
      </c>
      <c r="AD9" s="98" t="s">
        <v>134</v>
      </c>
      <c r="AE9" s="82">
        <v>2</v>
      </c>
      <c r="AF9" s="82">
        <v>60</v>
      </c>
      <c r="AG9" s="98" t="s">
        <v>134</v>
      </c>
      <c r="AH9" s="82">
        <v>2</v>
      </c>
      <c r="AI9" s="82">
        <v>60</v>
      </c>
      <c r="AJ9" s="98" t="s">
        <v>134</v>
      </c>
      <c r="AK9" s="82">
        <v>2</v>
      </c>
      <c r="AL9" s="82">
        <v>60</v>
      </c>
      <c r="AM9" s="11" t="s">
        <v>136</v>
      </c>
      <c r="AN9" s="82">
        <v>2</v>
      </c>
      <c r="AO9" s="82">
        <v>60</v>
      </c>
      <c r="AP9" s="98" t="s">
        <v>138</v>
      </c>
      <c r="AQ9" s="82">
        <v>2</v>
      </c>
      <c r="AR9" s="82">
        <v>60</v>
      </c>
      <c r="AS9" s="98" t="s">
        <v>138</v>
      </c>
      <c r="AT9" s="82">
        <v>2</v>
      </c>
      <c r="AU9" s="82">
        <v>60</v>
      </c>
    </row>
    <row r="10" spans="1:47" ht="104.25" customHeight="1">
      <c r="A10" s="6" t="s">
        <v>24</v>
      </c>
      <c r="B10" s="7" t="s">
        <v>90</v>
      </c>
      <c r="C10" s="8">
        <v>20</v>
      </c>
      <c r="D10" s="10" t="s">
        <v>109</v>
      </c>
      <c r="E10" s="10" t="s">
        <v>29</v>
      </c>
      <c r="F10" s="10" t="s">
        <v>178</v>
      </c>
      <c r="G10" s="10" t="s">
        <v>126</v>
      </c>
      <c r="H10" s="64" t="s">
        <v>177</v>
      </c>
      <c r="I10" s="11" t="s">
        <v>114</v>
      </c>
      <c r="J10" s="10">
        <v>3</v>
      </c>
      <c r="K10" s="12">
        <f>J10*C10</f>
        <v>60</v>
      </c>
      <c r="L10" s="11"/>
      <c r="M10" s="10"/>
      <c r="N10" s="13"/>
      <c r="O10" s="11"/>
      <c r="P10" s="10"/>
      <c r="Q10" s="12"/>
      <c r="R10" s="11"/>
      <c r="S10" s="10"/>
      <c r="T10" s="12"/>
      <c r="U10" s="11"/>
      <c r="V10" s="10"/>
      <c r="W10" s="12"/>
      <c r="X10" s="11"/>
      <c r="Y10" s="10"/>
      <c r="Z10" s="12"/>
      <c r="AA10" s="11"/>
      <c r="AB10" s="10"/>
      <c r="AC10" s="64"/>
      <c r="AD10" s="80"/>
      <c r="AE10" s="80"/>
      <c r="AF10" s="80"/>
      <c r="AG10" s="11" t="s">
        <v>114</v>
      </c>
      <c r="AH10" s="10">
        <v>2</v>
      </c>
      <c r="AI10" s="12">
        <v>40</v>
      </c>
      <c r="AJ10" s="11" t="s">
        <v>114</v>
      </c>
      <c r="AK10" s="10">
        <v>1</v>
      </c>
      <c r="AL10" s="12">
        <v>20</v>
      </c>
      <c r="AM10" s="11" t="s">
        <v>114</v>
      </c>
      <c r="AN10" s="10">
        <v>1</v>
      </c>
      <c r="AO10" s="12">
        <v>20</v>
      </c>
      <c r="AP10" s="80"/>
      <c r="AQ10" s="80"/>
      <c r="AR10" s="80"/>
      <c r="AS10" s="80"/>
      <c r="AT10" s="80"/>
      <c r="AU10" s="80"/>
    </row>
    <row r="11" spans="1:47" ht="195" customHeight="1">
      <c r="A11" s="6" t="s">
        <v>25</v>
      </c>
      <c r="B11" s="7" t="s">
        <v>121</v>
      </c>
      <c r="C11" s="8">
        <v>30</v>
      </c>
      <c r="D11" s="9" t="s">
        <v>120</v>
      </c>
      <c r="E11" s="10" t="s">
        <v>187</v>
      </c>
      <c r="F11" s="9" t="s">
        <v>122</v>
      </c>
      <c r="G11" s="9" t="s">
        <v>123</v>
      </c>
      <c r="H11" s="64" t="s">
        <v>124</v>
      </c>
      <c r="I11" s="11" t="s">
        <v>158</v>
      </c>
      <c r="J11" s="10">
        <v>3</v>
      </c>
      <c r="K11" s="12">
        <v>90</v>
      </c>
      <c r="L11" s="11"/>
      <c r="M11" s="10"/>
      <c r="N11" s="13"/>
      <c r="O11" s="11"/>
      <c r="P11" s="10"/>
      <c r="Q11" s="12"/>
      <c r="R11" s="11"/>
      <c r="S11" s="10"/>
      <c r="T11" s="12"/>
      <c r="U11" s="11"/>
      <c r="V11" s="10"/>
      <c r="W11" s="12"/>
      <c r="X11" s="11"/>
      <c r="Y11" s="10"/>
      <c r="Z11" s="12"/>
      <c r="AA11" s="11"/>
      <c r="AB11" s="10"/>
      <c r="AC11" s="64"/>
      <c r="AD11" s="80"/>
      <c r="AE11" s="80"/>
      <c r="AF11" s="80"/>
      <c r="AG11" s="80"/>
      <c r="AH11" s="80"/>
      <c r="AI11" s="80"/>
      <c r="AJ11" s="80"/>
      <c r="AK11" s="80"/>
      <c r="AL11" s="80"/>
      <c r="AM11" s="80"/>
      <c r="AN11" s="80"/>
      <c r="AO11" s="80"/>
      <c r="AP11" s="80"/>
      <c r="AQ11" s="80"/>
      <c r="AR11" s="80"/>
      <c r="AS11" s="80"/>
      <c r="AT11" s="80"/>
      <c r="AU11" s="80"/>
    </row>
    <row r="12" spans="1:47" ht="72" customHeight="1">
      <c r="A12" s="6" t="s">
        <v>27</v>
      </c>
      <c r="B12" s="7" t="s">
        <v>115</v>
      </c>
      <c r="C12" s="8">
        <v>30</v>
      </c>
      <c r="D12" s="9" t="s">
        <v>82</v>
      </c>
      <c r="E12" s="10" t="s">
        <v>26</v>
      </c>
      <c r="F12" s="9" t="s">
        <v>58</v>
      </c>
      <c r="G12" s="9" t="s">
        <v>116</v>
      </c>
      <c r="H12" s="45" t="s">
        <v>79</v>
      </c>
      <c r="I12" s="68" t="s">
        <v>117</v>
      </c>
      <c r="J12" s="10">
        <v>3</v>
      </c>
      <c r="K12" s="12">
        <f t="shared" si="0"/>
        <v>90</v>
      </c>
      <c r="L12" s="11"/>
      <c r="M12" s="10"/>
      <c r="N12" s="13"/>
      <c r="O12" s="11"/>
      <c r="P12" s="10"/>
      <c r="Q12" s="12"/>
      <c r="R12" s="11"/>
      <c r="S12" s="10"/>
      <c r="T12" s="12"/>
      <c r="U12" s="11"/>
      <c r="V12" s="10"/>
      <c r="W12" s="12"/>
      <c r="X12" s="11"/>
      <c r="Y12" s="10"/>
      <c r="Z12" s="12"/>
      <c r="AA12" s="11"/>
      <c r="AB12" s="10"/>
      <c r="AC12" s="64"/>
      <c r="AD12" s="80"/>
      <c r="AE12" s="80"/>
      <c r="AF12" s="80"/>
      <c r="AG12" s="80"/>
      <c r="AH12" s="80"/>
      <c r="AI12" s="80"/>
      <c r="AJ12" s="80"/>
      <c r="AK12" s="80"/>
      <c r="AL12" s="80"/>
      <c r="AM12" s="80"/>
      <c r="AN12" s="80"/>
      <c r="AO12" s="80"/>
      <c r="AP12" s="80"/>
      <c r="AQ12" s="80"/>
      <c r="AR12" s="80"/>
      <c r="AS12" s="80"/>
      <c r="AT12" s="80"/>
      <c r="AU12" s="80"/>
    </row>
    <row r="13" spans="1:47" ht="119.25" customHeight="1" thickBot="1">
      <c r="A13" s="6" t="s">
        <v>89</v>
      </c>
      <c r="B13" s="7" t="s">
        <v>144</v>
      </c>
      <c r="C13" s="8">
        <v>30</v>
      </c>
      <c r="D13" s="9" t="s">
        <v>83</v>
      </c>
      <c r="E13" s="10" t="s">
        <v>26</v>
      </c>
      <c r="F13" s="9" t="s">
        <v>59</v>
      </c>
      <c r="G13" s="9" t="s">
        <v>145</v>
      </c>
      <c r="H13" s="64" t="s">
        <v>79</v>
      </c>
      <c r="I13" s="11" t="s">
        <v>114</v>
      </c>
      <c r="J13" s="10">
        <v>3</v>
      </c>
      <c r="K13" s="12">
        <f t="shared" si="0"/>
        <v>90</v>
      </c>
      <c r="L13" s="11"/>
      <c r="M13" s="10"/>
      <c r="N13" s="13"/>
      <c r="O13" s="11"/>
      <c r="P13" s="10"/>
      <c r="Q13" s="12"/>
      <c r="R13" s="11"/>
      <c r="S13" s="10"/>
      <c r="T13" s="12"/>
      <c r="U13" s="11"/>
      <c r="V13" s="10"/>
      <c r="W13" s="12"/>
      <c r="X13" s="11"/>
      <c r="Y13" s="10"/>
      <c r="Z13" s="12"/>
      <c r="AA13" s="11"/>
      <c r="AB13" s="10"/>
      <c r="AC13" s="64"/>
      <c r="AD13" s="83"/>
      <c r="AE13" s="83"/>
      <c r="AF13" s="83"/>
      <c r="AG13" s="83"/>
      <c r="AH13" s="83"/>
      <c r="AI13" s="83"/>
      <c r="AJ13" s="83"/>
      <c r="AK13" s="83"/>
      <c r="AL13" s="83"/>
      <c r="AM13" s="83"/>
      <c r="AN13" s="83"/>
      <c r="AO13" s="83"/>
      <c r="AP13" s="83"/>
      <c r="AQ13" s="83"/>
      <c r="AR13" s="83"/>
      <c r="AS13" s="83"/>
      <c r="AT13" s="83"/>
      <c r="AU13" s="83"/>
    </row>
    <row r="14" spans="1:47" ht="13.5" thickBot="1">
      <c r="A14" s="99" t="s">
        <v>28</v>
      </c>
      <c r="B14" s="100"/>
      <c r="C14" s="100"/>
      <c r="D14" s="100"/>
      <c r="E14" s="100"/>
      <c r="F14" s="100"/>
      <c r="G14" s="100"/>
      <c r="H14" s="21">
        <f>SUM(K14,N14,Q14,T14,Z14,AC14,AF14,AI14,AL14,AO14,AR14,AU14)</f>
        <v>1580</v>
      </c>
      <c r="I14" s="99" t="s">
        <v>85</v>
      </c>
      <c r="J14" s="100"/>
      <c r="K14" s="21">
        <f>SUM(K6:K13)</f>
        <v>780</v>
      </c>
      <c r="L14" s="99" t="s">
        <v>2</v>
      </c>
      <c r="M14" s="100"/>
      <c r="N14" s="21">
        <f>SUM(N6:N13)</f>
        <v>90</v>
      </c>
      <c r="O14" s="99" t="s">
        <v>128</v>
      </c>
      <c r="P14" s="100"/>
      <c r="Q14" s="21">
        <f>SUM(Q6:Q13)</f>
        <v>60</v>
      </c>
      <c r="R14" s="99" t="s">
        <v>132</v>
      </c>
      <c r="S14" s="100"/>
      <c r="T14" s="21">
        <f>SUM(T6:T13)</f>
        <v>90</v>
      </c>
      <c r="U14" s="99" t="s">
        <v>130</v>
      </c>
      <c r="V14" s="100"/>
      <c r="W14" s="21">
        <f>SUM(W6:W13)</f>
        <v>0</v>
      </c>
      <c r="X14" s="99" t="s">
        <v>156</v>
      </c>
      <c r="Y14" s="100"/>
      <c r="Z14" s="21">
        <f>SUM(Z6:Z13)</f>
        <v>60</v>
      </c>
      <c r="AA14" s="99" t="s">
        <v>129</v>
      </c>
      <c r="AB14" s="100"/>
      <c r="AC14" s="21">
        <f>SUM(AC6:AC13)</f>
        <v>60</v>
      </c>
      <c r="AD14" s="131" t="s">
        <v>157</v>
      </c>
      <c r="AE14" s="132"/>
      <c r="AF14" s="37">
        <v>60</v>
      </c>
      <c r="AG14" s="133" t="s">
        <v>160</v>
      </c>
      <c r="AH14" s="134"/>
      <c r="AI14" s="37">
        <v>100</v>
      </c>
      <c r="AJ14" s="133" t="s">
        <v>3</v>
      </c>
      <c r="AK14" s="134"/>
      <c r="AL14" s="37">
        <v>80</v>
      </c>
      <c r="AM14" s="133" t="s">
        <v>1</v>
      </c>
      <c r="AN14" s="134"/>
      <c r="AO14" s="37">
        <v>80</v>
      </c>
      <c r="AP14" s="133" t="s">
        <v>4</v>
      </c>
      <c r="AQ14" s="134"/>
      <c r="AR14" s="37">
        <v>60</v>
      </c>
      <c r="AS14" s="133" t="s">
        <v>133</v>
      </c>
      <c r="AT14" s="134"/>
      <c r="AU14" s="37">
        <v>60</v>
      </c>
    </row>
    <row r="15" spans="1:47" ht="12.75" customHeight="1">
      <c r="A15" s="146" t="s">
        <v>86</v>
      </c>
      <c r="B15" s="147"/>
      <c r="C15" s="147"/>
      <c r="D15" s="147"/>
      <c r="E15" s="147"/>
      <c r="F15" s="147"/>
      <c r="G15" s="147"/>
      <c r="H15" s="148"/>
      <c r="I15" s="105" t="s">
        <v>85</v>
      </c>
      <c r="J15" s="106"/>
      <c r="K15" s="107"/>
      <c r="L15" s="105" t="s">
        <v>2</v>
      </c>
      <c r="M15" s="106"/>
      <c r="N15" s="107"/>
      <c r="O15" s="105" t="s">
        <v>128</v>
      </c>
      <c r="P15" s="106"/>
      <c r="Q15" s="107"/>
      <c r="R15" s="105" t="s">
        <v>132</v>
      </c>
      <c r="S15" s="106"/>
      <c r="T15" s="107"/>
      <c r="U15" s="105" t="s">
        <v>130</v>
      </c>
      <c r="V15" s="106"/>
      <c r="W15" s="107"/>
      <c r="X15" s="105" t="s">
        <v>131</v>
      </c>
      <c r="Y15" s="106"/>
      <c r="Z15" s="107"/>
      <c r="AA15" s="105" t="s">
        <v>129</v>
      </c>
      <c r="AB15" s="106"/>
      <c r="AC15" s="106"/>
      <c r="AD15" s="123" t="s">
        <v>5</v>
      </c>
      <c r="AE15" s="123"/>
      <c r="AF15" s="123"/>
      <c r="AG15" s="123" t="s">
        <v>6</v>
      </c>
      <c r="AH15" s="123"/>
      <c r="AI15" s="123"/>
      <c r="AJ15" s="123" t="s">
        <v>3</v>
      </c>
      <c r="AK15" s="123"/>
      <c r="AL15" s="123"/>
      <c r="AM15" s="123" t="s">
        <v>1</v>
      </c>
      <c r="AN15" s="123"/>
      <c r="AO15" s="123"/>
      <c r="AP15" s="123" t="s">
        <v>4</v>
      </c>
      <c r="AQ15" s="123"/>
      <c r="AR15" s="123"/>
      <c r="AS15" s="123" t="s">
        <v>133</v>
      </c>
      <c r="AT15" s="123"/>
      <c r="AU15" s="123"/>
    </row>
    <row r="16" spans="1:47" ht="19.5" customHeight="1">
      <c r="A16" s="149"/>
      <c r="B16" s="150"/>
      <c r="C16" s="150"/>
      <c r="D16" s="150"/>
      <c r="E16" s="150"/>
      <c r="F16" s="150"/>
      <c r="G16" s="150"/>
      <c r="H16" s="151"/>
      <c r="I16" s="111"/>
      <c r="J16" s="112"/>
      <c r="K16" s="113"/>
      <c r="L16" s="111"/>
      <c r="M16" s="112"/>
      <c r="N16" s="113"/>
      <c r="O16" s="111"/>
      <c r="P16" s="112"/>
      <c r="Q16" s="113"/>
      <c r="R16" s="111"/>
      <c r="S16" s="112"/>
      <c r="T16" s="113"/>
      <c r="U16" s="111"/>
      <c r="V16" s="112"/>
      <c r="W16" s="113"/>
      <c r="X16" s="111"/>
      <c r="Y16" s="112"/>
      <c r="Z16" s="113"/>
      <c r="AA16" s="111"/>
      <c r="AB16" s="112"/>
      <c r="AC16" s="112"/>
      <c r="AD16" s="123"/>
      <c r="AE16" s="123"/>
      <c r="AF16" s="123"/>
      <c r="AG16" s="123"/>
      <c r="AH16" s="123"/>
      <c r="AI16" s="123"/>
      <c r="AJ16" s="123"/>
      <c r="AK16" s="123"/>
      <c r="AL16" s="123"/>
      <c r="AM16" s="123"/>
      <c r="AN16" s="123"/>
      <c r="AO16" s="123"/>
      <c r="AP16" s="123"/>
      <c r="AQ16" s="123"/>
      <c r="AR16" s="123"/>
      <c r="AS16" s="123"/>
      <c r="AT16" s="123"/>
      <c r="AU16" s="123"/>
    </row>
    <row r="17" spans="1:47" ht="21">
      <c r="A17" s="26" t="s">
        <v>7</v>
      </c>
      <c r="B17" s="3" t="s">
        <v>8</v>
      </c>
      <c r="C17" s="27" t="s">
        <v>9</v>
      </c>
      <c r="D17" s="3" t="s">
        <v>49</v>
      </c>
      <c r="E17" s="2" t="s">
        <v>10</v>
      </c>
      <c r="F17" s="2" t="s">
        <v>11</v>
      </c>
      <c r="G17" s="2" t="s">
        <v>12</v>
      </c>
      <c r="H17" s="22" t="s">
        <v>13</v>
      </c>
      <c r="I17" s="23" t="s">
        <v>14</v>
      </c>
      <c r="J17" s="24" t="s">
        <v>15</v>
      </c>
      <c r="K17" s="25" t="s">
        <v>16</v>
      </c>
      <c r="L17" s="23" t="s">
        <v>14</v>
      </c>
      <c r="M17" s="24" t="s">
        <v>15</v>
      </c>
      <c r="N17" s="25" t="s">
        <v>16</v>
      </c>
      <c r="O17" s="23" t="s">
        <v>14</v>
      </c>
      <c r="P17" s="24" t="s">
        <v>15</v>
      </c>
      <c r="Q17" s="25" t="s">
        <v>16</v>
      </c>
      <c r="R17" s="23" t="s">
        <v>14</v>
      </c>
      <c r="S17" s="24" t="s">
        <v>15</v>
      </c>
      <c r="T17" s="25" t="s">
        <v>16</v>
      </c>
      <c r="U17" s="23" t="s">
        <v>14</v>
      </c>
      <c r="V17" s="24" t="s">
        <v>15</v>
      </c>
      <c r="W17" s="25" t="s">
        <v>16</v>
      </c>
      <c r="X17" s="1" t="s">
        <v>14</v>
      </c>
      <c r="Y17" s="2" t="s">
        <v>15</v>
      </c>
      <c r="Z17" s="5" t="s">
        <v>16</v>
      </c>
      <c r="AA17" s="23" t="s">
        <v>14</v>
      </c>
      <c r="AB17" s="24" t="s">
        <v>15</v>
      </c>
      <c r="AC17" s="81" t="s">
        <v>16</v>
      </c>
      <c r="AD17" s="23" t="s">
        <v>14</v>
      </c>
      <c r="AE17" s="24" t="s">
        <v>15</v>
      </c>
      <c r="AF17" s="81" t="s">
        <v>16</v>
      </c>
      <c r="AG17" s="23" t="s">
        <v>14</v>
      </c>
      <c r="AH17" s="24" t="s">
        <v>15</v>
      </c>
      <c r="AI17" s="81" t="s">
        <v>16</v>
      </c>
      <c r="AJ17" s="23" t="s">
        <v>14</v>
      </c>
      <c r="AK17" s="24" t="s">
        <v>15</v>
      </c>
      <c r="AL17" s="81" t="s">
        <v>16</v>
      </c>
      <c r="AM17" s="23" t="s">
        <v>14</v>
      </c>
      <c r="AN17" s="24" t="s">
        <v>15</v>
      </c>
      <c r="AO17" s="81" t="s">
        <v>16</v>
      </c>
      <c r="AP17" s="23" t="s">
        <v>14</v>
      </c>
      <c r="AQ17" s="24" t="s">
        <v>15</v>
      </c>
      <c r="AR17" s="81" t="s">
        <v>16</v>
      </c>
      <c r="AS17" s="23" t="s">
        <v>14</v>
      </c>
      <c r="AT17" s="24" t="s">
        <v>15</v>
      </c>
      <c r="AU17" s="81" t="s">
        <v>16</v>
      </c>
    </row>
    <row r="18" spans="1:47" ht="143.25" customHeight="1">
      <c r="A18" s="6" t="s">
        <v>87</v>
      </c>
      <c r="B18" s="16" t="s">
        <v>52</v>
      </c>
      <c r="C18" s="28">
        <v>40</v>
      </c>
      <c r="D18" s="9" t="s">
        <v>44</v>
      </c>
      <c r="E18" s="10" t="s">
        <v>175</v>
      </c>
      <c r="F18" s="9" t="s">
        <v>31</v>
      </c>
      <c r="G18" s="9" t="s">
        <v>92</v>
      </c>
      <c r="H18" s="64" t="s">
        <v>72</v>
      </c>
      <c r="I18" s="11" t="s">
        <v>134</v>
      </c>
      <c r="J18" s="10">
        <v>3</v>
      </c>
      <c r="K18" s="12">
        <f>J18*C18</f>
        <v>120</v>
      </c>
      <c r="L18" s="11" t="s">
        <v>134</v>
      </c>
      <c r="M18" s="10">
        <v>3</v>
      </c>
      <c r="N18" s="12">
        <f>M18*C18</f>
        <v>120</v>
      </c>
      <c r="O18" s="11" t="s">
        <v>134</v>
      </c>
      <c r="P18" s="10">
        <v>3</v>
      </c>
      <c r="Q18" s="12">
        <f>P18*C18</f>
        <v>120</v>
      </c>
      <c r="R18" s="11" t="s">
        <v>135</v>
      </c>
      <c r="S18" s="10">
        <v>3</v>
      </c>
      <c r="T18" s="12">
        <f>S18*C18</f>
        <v>120</v>
      </c>
      <c r="U18" s="11" t="s">
        <v>136</v>
      </c>
      <c r="V18" s="10">
        <v>3</v>
      </c>
      <c r="W18" s="12">
        <f>V18*C18</f>
        <v>120</v>
      </c>
      <c r="X18" s="11" t="s">
        <v>136</v>
      </c>
      <c r="Y18" s="10">
        <v>3</v>
      </c>
      <c r="Z18" s="12">
        <f>Y18*C18</f>
        <v>120</v>
      </c>
      <c r="AA18" s="11" t="s">
        <v>136</v>
      </c>
      <c r="AB18" s="10">
        <v>3</v>
      </c>
      <c r="AC18" s="64">
        <f>AB18*C18</f>
        <v>120</v>
      </c>
      <c r="AD18" s="80"/>
      <c r="AE18" s="80"/>
      <c r="AF18" s="80"/>
      <c r="AG18" s="80"/>
      <c r="AH18" s="80"/>
      <c r="AI18" s="80"/>
      <c r="AJ18" s="80"/>
      <c r="AK18" s="80"/>
      <c r="AL18" s="80"/>
      <c r="AM18" s="80"/>
      <c r="AN18" s="80"/>
      <c r="AO18" s="80"/>
      <c r="AP18" s="80"/>
      <c r="AQ18" s="80"/>
      <c r="AR18" s="80"/>
      <c r="AS18" s="80"/>
      <c r="AT18" s="80"/>
      <c r="AU18" s="80"/>
    </row>
    <row r="19" spans="1:47" ht="109.5" customHeight="1" thickBot="1">
      <c r="A19" s="15" t="s">
        <v>88</v>
      </c>
      <c r="B19" s="16" t="s">
        <v>62</v>
      </c>
      <c r="C19" s="17">
        <v>40</v>
      </c>
      <c r="D19" s="18" t="s">
        <v>60</v>
      </c>
      <c r="E19" s="19" t="s">
        <v>175</v>
      </c>
      <c r="F19" s="18" t="s">
        <v>61</v>
      </c>
      <c r="G19" s="18" t="s">
        <v>93</v>
      </c>
      <c r="H19" s="65" t="s">
        <v>73</v>
      </c>
      <c r="I19" s="11" t="s">
        <v>134</v>
      </c>
      <c r="J19" s="10">
        <v>3</v>
      </c>
      <c r="K19" s="12">
        <f>J19*C19</f>
        <v>120</v>
      </c>
      <c r="L19" s="11" t="s">
        <v>134</v>
      </c>
      <c r="M19" s="10">
        <v>3</v>
      </c>
      <c r="N19" s="12">
        <f>M19*C19</f>
        <v>120</v>
      </c>
      <c r="O19" s="11" t="s">
        <v>134</v>
      </c>
      <c r="P19" s="10">
        <v>3</v>
      </c>
      <c r="Q19" s="12">
        <f>P19*C19</f>
        <v>120</v>
      </c>
      <c r="R19" s="11" t="s">
        <v>135</v>
      </c>
      <c r="S19" s="10">
        <v>3</v>
      </c>
      <c r="T19" s="12">
        <f>S19*C19</f>
        <v>120</v>
      </c>
      <c r="U19" s="11" t="s">
        <v>136</v>
      </c>
      <c r="V19" s="10">
        <v>3</v>
      </c>
      <c r="W19" s="12">
        <f>V19*C19</f>
        <v>120</v>
      </c>
      <c r="X19" s="11" t="s">
        <v>136</v>
      </c>
      <c r="Y19" s="10">
        <v>3</v>
      </c>
      <c r="Z19" s="12">
        <f>Y19*C19</f>
        <v>120</v>
      </c>
      <c r="AA19" s="11" t="s">
        <v>136</v>
      </c>
      <c r="AB19" s="10">
        <v>3</v>
      </c>
      <c r="AC19" s="64">
        <f>AB19*C19</f>
        <v>120</v>
      </c>
      <c r="AD19" s="80"/>
      <c r="AE19" s="80"/>
      <c r="AF19" s="80"/>
      <c r="AG19" s="80"/>
      <c r="AH19" s="80"/>
      <c r="AI19" s="80"/>
      <c r="AJ19" s="80"/>
      <c r="AK19" s="80"/>
      <c r="AL19" s="80"/>
      <c r="AM19" s="80"/>
      <c r="AN19" s="80"/>
      <c r="AO19" s="80"/>
      <c r="AP19" s="80"/>
      <c r="AQ19" s="80"/>
      <c r="AR19" s="80"/>
      <c r="AS19" s="80"/>
      <c r="AT19" s="80"/>
      <c r="AU19" s="80"/>
    </row>
    <row r="20" spans="1:47" ht="13.5" thickBot="1">
      <c r="A20" s="99" t="s">
        <v>28</v>
      </c>
      <c r="B20" s="100"/>
      <c r="C20" s="100"/>
      <c r="D20" s="100"/>
      <c r="E20" s="100"/>
      <c r="F20" s="100"/>
      <c r="G20" s="100"/>
      <c r="H20" s="21">
        <f>K20+N20+Q20+T20+W20+Z20+AC20</f>
        <v>1680</v>
      </c>
      <c r="I20" s="99" t="s">
        <v>85</v>
      </c>
      <c r="J20" s="100"/>
      <c r="K20" s="21">
        <v>240</v>
      </c>
      <c r="L20" s="99" t="s">
        <v>2</v>
      </c>
      <c r="M20" s="100"/>
      <c r="N20" s="21">
        <v>240</v>
      </c>
      <c r="O20" s="99" t="s">
        <v>128</v>
      </c>
      <c r="P20" s="100"/>
      <c r="Q20" s="21">
        <v>240</v>
      </c>
      <c r="R20" s="99" t="s">
        <v>132</v>
      </c>
      <c r="S20" s="100"/>
      <c r="T20" s="21">
        <v>240</v>
      </c>
      <c r="U20" s="99" t="s">
        <v>130</v>
      </c>
      <c r="V20" s="100"/>
      <c r="W20" s="21">
        <v>240</v>
      </c>
      <c r="X20" s="99" t="s">
        <v>156</v>
      </c>
      <c r="Y20" s="100"/>
      <c r="Z20" s="21">
        <v>240</v>
      </c>
      <c r="AA20" s="99" t="s">
        <v>129</v>
      </c>
      <c r="AB20" s="100"/>
      <c r="AC20" s="21">
        <v>240</v>
      </c>
      <c r="AD20" s="99" t="s">
        <v>157</v>
      </c>
      <c r="AE20" s="100"/>
      <c r="AF20" s="84">
        <v>0</v>
      </c>
      <c r="AG20" s="101" t="s">
        <v>160</v>
      </c>
      <c r="AH20" s="102"/>
      <c r="AI20" s="84">
        <v>0</v>
      </c>
      <c r="AJ20" s="101" t="s">
        <v>3</v>
      </c>
      <c r="AK20" s="102"/>
      <c r="AL20" s="84">
        <v>0</v>
      </c>
      <c r="AM20" s="101" t="s">
        <v>1</v>
      </c>
      <c r="AN20" s="102"/>
      <c r="AO20" s="84">
        <v>0</v>
      </c>
      <c r="AP20" s="101" t="s">
        <v>4</v>
      </c>
      <c r="AQ20" s="102"/>
      <c r="AR20" s="84">
        <v>0</v>
      </c>
      <c r="AS20" s="101" t="s">
        <v>133</v>
      </c>
      <c r="AT20" s="102"/>
      <c r="AU20" s="84">
        <v>0</v>
      </c>
    </row>
    <row r="21" spans="1:47" ht="12.75" customHeight="1">
      <c r="A21" s="146" t="s">
        <v>91</v>
      </c>
      <c r="B21" s="147"/>
      <c r="C21" s="147"/>
      <c r="D21" s="43"/>
      <c r="E21" s="43"/>
      <c r="F21" s="43"/>
      <c r="G21" s="43"/>
      <c r="H21" s="43"/>
      <c r="I21" s="105" t="s">
        <v>85</v>
      </c>
      <c r="J21" s="106"/>
      <c r="K21" s="107"/>
      <c r="L21" s="105" t="s">
        <v>2</v>
      </c>
      <c r="M21" s="106"/>
      <c r="N21" s="107"/>
      <c r="O21" s="105" t="s">
        <v>128</v>
      </c>
      <c r="P21" s="106"/>
      <c r="Q21" s="107"/>
      <c r="R21" s="105" t="s">
        <v>132</v>
      </c>
      <c r="S21" s="106"/>
      <c r="T21" s="107"/>
      <c r="U21" s="105" t="s">
        <v>130</v>
      </c>
      <c r="V21" s="106"/>
      <c r="W21" s="107"/>
      <c r="X21" s="105" t="s">
        <v>131</v>
      </c>
      <c r="Y21" s="106"/>
      <c r="Z21" s="107"/>
      <c r="AA21" s="105" t="s">
        <v>129</v>
      </c>
      <c r="AB21" s="106"/>
      <c r="AC21" s="107"/>
      <c r="AD21" s="105" t="s">
        <v>5</v>
      </c>
      <c r="AE21" s="106"/>
      <c r="AF21" s="107"/>
      <c r="AG21" s="105" t="s">
        <v>6</v>
      </c>
      <c r="AH21" s="106"/>
      <c r="AI21" s="107"/>
      <c r="AJ21" s="105" t="s">
        <v>3</v>
      </c>
      <c r="AK21" s="106"/>
      <c r="AL21" s="107"/>
      <c r="AM21" s="105" t="s">
        <v>1</v>
      </c>
      <c r="AN21" s="106"/>
      <c r="AO21" s="107"/>
      <c r="AP21" s="105" t="s">
        <v>4</v>
      </c>
      <c r="AQ21" s="106"/>
      <c r="AR21" s="107"/>
      <c r="AS21" s="105" t="s">
        <v>133</v>
      </c>
      <c r="AT21" s="106"/>
      <c r="AU21" s="107"/>
    </row>
    <row r="22" spans="1:47">
      <c r="A22" s="149"/>
      <c r="B22" s="150"/>
      <c r="C22" s="150"/>
      <c r="D22" s="44"/>
      <c r="E22" s="44"/>
      <c r="F22" s="44"/>
      <c r="G22" s="44"/>
      <c r="H22" s="44"/>
      <c r="I22" s="111"/>
      <c r="J22" s="112"/>
      <c r="K22" s="113"/>
      <c r="L22" s="111"/>
      <c r="M22" s="112"/>
      <c r="N22" s="113"/>
      <c r="O22" s="111"/>
      <c r="P22" s="112"/>
      <c r="Q22" s="113"/>
      <c r="R22" s="111"/>
      <c r="S22" s="112"/>
      <c r="T22" s="113"/>
      <c r="U22" s="111"/>
      <c r="V22" s="112"/>
      <c r="W22" s="113"/>
      <c r="X22" s="111"/>
      <c r="Y22" s="112"/>
      <c r="Z22" s="113"/>
      <c r="AA22" s="111"/>
      <c r="AB22" s="112"/>
      <c r="AC22" s="113"/>
      <c r="AD22" s="111"/>
      <c r="AE22" s="112"/>
      <c r="AF22" s="113"/>
      <c r="AG22" s="111"/>
      <c r="AH22" s="112"/>
      <c r="AI22" s="113"/>
      <c r="AJ22" s="111"/>
      <c r="AK22" s="112"/>
      <c r="AL22" s="113"/>
      <c r="AM22" s="111"/>
      <c r="AN22" s="112"/>
      <c r="AO22" s="113"/>
      <c r="AP22" s="111"/>
      <c r="AQ22" s="112"/>
      <c r="AR22" s="113"/>
      <c r="AS22" s="111"/>
      <c r="AT22" s="112"/>
      <c r="AU22" s="113"/>
    </row>
    <row r="23" spans="1:47" ht="21">
      <c r="A23" s="26" t="s">
        <v>7</v>
      </c>
      <c r="B23" s="3" t="s">
        <v>8</v>
      </c>
      <c r="C23" s="27" t="s">
        <v>9</v>
      </c>
      <c r="D23" s="3" t="s">
        <v>45</v>
      </c>
      <c r="E23" s="2" t="s">
        <v>10</v>
      </c>
      <c r="F23" s="2" t="s">
        <v>11</v>
      </c>
      <c r="G23" s="2" t="s">
        <v>12</v>
      </c>
      <c r="H23" s="22" t="s">
        <v>13</v>
      </c>
      <c r="I23" s="23" t="s">
        <v>14</v>
      </c>
      <c r="J23" s="24" t="s">
        <v>15</v>
      </c>
      <c r="K23" s="25" t="s">
        <v>16</v>
      </c>
      <c r="L23" s="23" t="s">
        <v>14</v>
      </c>
      <c r="M23" s="24" t="s">
        <v>15</v>
      </c>
      <c r="N23" s="25" t="s">
        <v>16</v>
      </c>
      <c r="O23" s="23" t="s">
        <v>14</v>
      </c>
      <c r="P23" s="24" t="s">
        <v>15</v>
      </c>
      <c r="Q23" s="25" t="s">
        <v>16</v>
      </c>
      <c r="R23" s="23" t="s">
        <v>14</v>
      </c>
      <c r="S23" s="24" t="s">
        <v>15</v>
      </c>
      <c r="T23" s="25" t="s">
        <v>16</v>
      </c>
      <c r="U23" s="23" t="s">
        <v>14</v>
      </c>
      <c r="V23" s="24" t="s">
        <v>15</v>
      </c>
      <c r="W23" s="25" t="s">
        <v>16</v>
      </c>
      <c r="X23" s="1" t="s">
        <v>14</v>
      </c>
      <c r="Y23" s="2" t="s">
        <v>15</v>
      </c>
      <c r="Z23" s="5" t="s">
        <v>16</v>
      </c>
      <c r="AA23" s="23" t="s">
        <v>14</v>
      </c>
      <c r="AB23" s="24" t="s">
        <v>15</v>
      </c>
      <c r="AC23" s="81" t="s">
        <v>16</v>
      </c>
      <c r="AD23" s="23" t="s">
        <v>14</v>
      </c>
      <c r="AE23" s="24" t="s">
        <v>15</v>
      </c>
      <c r="AF23" s="81" t="s">
        <v>16</v>
      </c>
      <c r="AG23" s="23" t="s">
        <v>14</v>
      </c>
      <c r="AH23" s="24" t="s">
        <v>15</v>
      </c>
      <c r="AI23" s="81" t="s">
        <v>16</v>
      </c>
      <c r="AJ23" s="23" t="s">
        <v>14</v>
      </c>
      <c r="AK23" s="24" t="s">
        <v>15</v>
      </c>
      <c r="AL23" s="81" t="s">
        <v>16</v>
      </c>
      <c r="AM23" s="23" t="s">
        <v>14</v>
      </c>
      <c r="AN23" s="24" t="s">
        <v>15</v>
      </c>
      <c r="AO23" s="81" t="s">
        <v>16</v>
      </c>
      <c r="AP23" s="23" t="s">
        <v>14</v>
      </c>
      <c r="AQ23" s="24" t="s">
        <v>15</v>
      </c>
      <c r="AR23" s="81" t="s">
        <v>16</v>
      </c>
      <c r="AS23" s="23" t="s">
        <v>14</v>
      </c>
      <c r="AT23" s="24" t="s">
        <v>15</v>
      </c>
      <c r="AU23" s="81" t="s">
        <v>16</v>
      </c>
    </row>
    <row r="24" spans="1:47" ht="85.5" customHeight="1">
      <c r="A24" s="6" t="s">
        <v>30</v>
      </c>
      <c r="B24" s="16" t="s">
        <v>75</v>
      </c>
      <c r="C24" s="8">
        <v>40</v>
      </c>
      <c r="D24" s="18" t="s">
        <v>46</v>
      </c>
      <c r="E24" s="19" t="s">
        <v>175</v>
      </c>
      <c r="F24" s="18" t="s">
        <v>34</v>
      </c>
      <c r="G24" s="18" t="s">
        <v>94</v>
      </c>
      <c r="H24" s="183" t="s">
        <v>74</v>
      </c>
      <c r="I24" s="11" t="s">
        <v>134</v>
      </c>
      <c r="J24" s="10">
        <v>3</v>
      </c>
      <c r="K24" s="12">
        <f>J24*C24</f>
        <v>120</v>
      </c>
      <c r="L24" s="11" t="s">
        <v>134</v>
      </c>
      <c r="M24" s="10">
        <v>3</v>
      </c>
      <c r="N24" s="13">
        <f>M24*C24</f>
        <v>120</v>
      </c>
      <c r="O24" s="11" t="s">
        <v>134</v>
      </c>
      <c r="P24" s="10">
        <v>3</v>
      </c>
      <c r="Q24" s="12">
        <f>P24*C24</f>
        <v>120</v>
      </c>
      <c r="R24" s="11" t="s">
        <v>135</v>
      </c>
      <c r="S24" s="10">
        <v>3</v>
      </c>
      <c r="T24" s="12">
        <f>S24*C24</f>
        <v>120</v>
      </c>
      <c r="U24" s="11" t="s">
        <v>136</v>
      </c>
      <c r="V24" s="10">
        <v>3</v>
      </c>
      <c r="W24" s="12">
        <f>V24*C24</f>
        <v>120</v>
      </c>
      <c r="X24" s="11" t="s">
        <v>136</v>
      </c>
      <c r="Y24" s="10">
        <v>3</v>
      </c>
      <c r="Z24" s="12">
        <f>Y24*C24</f>
        <v>120</v>
      </c>
      <c r="AA24" s="11" t="s">
        <v>136</v>
      </c>
      <c r="AB24" s="10">
        <v>3</v>
      </c>
      <c r="AC24" s="64">
        <f>AB24*C24</f>
        <v>120</v>
      </c>
      <c r="AD24" s="80"/>
      <c r="AE24" s="80"/>
      <c r="AF24" s="80"/>
      <c r="AG24" s="80"/>
      <c r="AH24" s="80"/>
      <c r="AI24" s="80"/>
      <c r="AJ24" s="80"/>
      <c r="AK24" s="80"/>
      <c r="AL24" s="80"/>
      <c r="AM24" s="80"/>
      <c r="AN24" s="80"/>
      <c r="AO24" s="80"/>
      <c r="AP24" s="80"/>
      <c r="AQ24" s="80"/>
      <c r="AR24" s="80"/>
      <c r="AS24" s="80"/>
      <c r="AT24" s="80"/>
      <c r="AU24" s="80"/>
    </row>
    <row r="25" spans="1:47" ht="143.25" customHeight="1" thickBot="1">
      <c r="A25" s="15" t="s">
        <v>32</v>
      </c>
      <c r="B25" s="16" t="s">
        <v>51</v>
      </c>
      <c r="C25" s="17">
        <v>40</v>
      </c>
      <c r="D25" s="18" t="s">
        <v>47</v>
      </c>
      <c r="E25" s="19" t="s">
        <v>175</v>
      </c>
      <c r="F25" s="18" t="s">
        <v>63</v>
      </c>
      <c r="G25" s="18" t="s">
        <v>95</v>
      </c>
      <c r="H25" s="184"/>
      <c r="I25" s="11" t="s">
        <v>134</v>
      </c>
      <c r="J25" s="10">
        <v>3</v>
      </c>
      <c r="K25" s="12">
        <f>J25*C25</f>
        <v>120</v>
      </c>
      <c r="L25" s="11" t="s">
        <v>134</v>
      </c>
      <c r="M25" s="10">
        <v>3</v>
      </c>
      <c r="N25" s="13">
        <f>M25*C25</f>
        <v>120</v>
      </c>
      <c r="O25" s="11" t="s">
        <v>134</v>
      </c>
      <c r="P25" s="10">
        <v>3</v>
      </c>
      <c r="Q25" s="12">
        <f>P25*C25</f>
        <v>120</v>
      </c>
      <c r="R25" s="11" t="s">
        <v>135</v>
      </c>
      <c r="S25" s="10">
        <v>3</v>
      </c>
      <c r="T25" s="12">
        <f>S25*C25</f>
        <v>120</v>
      </c>
      <c r="U25" s="11" t="s">
        <v>136</v>
      </c>
      <c r="V25" s="10">
        <v>3</v>
      </c>
      <c r="W25" s="12">
        <f>V25*C25</f>
        <v>120</v>
      </c>
      <c r="X25" s="11" t="s">
        <v>136</v>
      </c>
      <c r="Y25" s="10">
        <v>3</v>
      </c>
      <c r="Z25" s="12">
        <f>Y25*C25</f>
        <v>120</v>
      </c>
      <c r="AA25" s="11" t="s">
        <v>136</v>
      </c>
      <c r="AB25" s="10">
        <v>3</v>
      </c>
      <c r="AC25" s="64">
        <f>AB25*C25</f>
        <v>120</v>
      </c>
      <c r="AD25" s="80"/>
      <c r="AE25" s="80"/>
      <c r="AF25" s="80"/>
      <c r="AG25" s="80"/>
      <c r="AH25" s="80"/>
      <c r="AI25" s="80"/>
      <c r="AJ25" s="80"/>
      <c r="AK25" s="80"/>
      <c r="AL25" s="80"/>
      <c r="AM25" s="80"/>
      <c r="AN25" s="80"/>
      <c r="AO25" s="80"/>
      <c r="AP25" s="80"/>
      <c r="AQ25" s="80"/>
      <c r="AR25" s="80"/>
      <c r="AS25" s="80"/>
      <c r="AT25" s="80"/>
      <c r="AU25" s="80"/>
    </row>
    <row r="26" spans="1:47" ht="13.5" thickBot="1">
      <c r="A26" s="99" t="s">
        <v>28</v>
      </c>
      <c r="B26" s="100"/>
      <c r="C26" s="100"/>
      <c r="D26" s="100"/>
      <c r="E26" s="100"/>
      <c r="F26" s="100"/>
      <c r="G26" s="100"/>
      <c r="H26" s="85">
        <f>K26+N26+Q26+T26+W26+Z26+AC26</f>
        <v>1680</v>
      </c>
      <c r="I26" s="99" t="s">
        <v>85</v>
      </c>
      <c r="J26" s="100"/>
      <c r="K26" s="21">
        <v>240</v>
      </c>
      <c r="L26" s="99" t="s">
        <v>2</v>
      </c>
      <c r="M26" s="100"/>
      <c r="N26" s="21">
        <v>240</v>
      </c>
      <c r="O26" s="99" t="s">
        <v>128</v>
      </c>
      <c r="P26" s="100"/>
      <c r="Q26" s="21">
        <v>240</v>
      </c>
      <c r="R26" s="99" t="s">
        <v>132</v>
      </c>
      <c r="S26" s="100"/>
      <c r="T26" s="21">
        <v>240</v>
      </c>
      <c r="U26" s="99" t="s">
        <v>130</v>
      </c>
      <c r="V26" s="100"/>
      <c r="W26" s="21">
        <v>240</v>
      </c>
      <c r="X26" s="99" t="s">
        <v>156</v>
      </c>
      <c r="Y26" s="100"/>
      <c r="Z26" s="21">
        <v>240</v>
      </c>
      <c r="AA26" s="99" t="s">
        <v>129</v>
      </c>
      <c r="AB26" s="100"/>
      <c r="AC26" s="21">
        <v>240</v>
      </c>
      <c r="AD26" s="99" t="s">
        <v>157</v>
      </c>
      <c r="AE26" s="100"/>
      <c r="AF26" s="84">
        <v>0</v>
      </c>
      <c r="AG26" s="101" t="s">
        <v>160</v>
      </c>
      <c r="AH26" s="102"/>
      <c r="AI26" s="84">
        <v>0</v>
      </c>
      <c r="AJ26" s="101" t="s">
        <v>3</v>
      </c>
      <c r="AK26" s="102"/>
      <c r="AL26" s="84">
        <v>0</v>
      </c>
      <c r="AM26" s="101" t="s">
        <v>1</v>
      </c>
      <c r="AN26" s="102"/>
      <c r="AO26" s="84">
        <v>0</v>
      </c>
      <c r="AP26" s="101" t="s">
        <v>4</v>
      </c>
      <c r="AQ26" s="102"/>
      <c r="AR26" s="84">
        <v>0</v>
      </c>
      <c r="AS26" s="101" t="s">
        <v>133</v>
      </c>
      <c r="AT26" s="102"/>
      <c r="AU26" s="84">
        <v>0</v>
      </c>
    </row>
    <row r="27" spans="1:47" ht="12.75" customHeight="1">
      <c r="A27" s="146" t="s">
        <v>96</v>
      </c>
      <c r="B27" s="147"/>
      <c r="C27" s="147"/>
      <c r="D27" s="43"/>
      <c r="E27" s="43"/>
      <c r="F27" s="43"/>
      <c r="G27" s="43"/>
      <c r="H27" s="43"/>
      <c r="I27" s="105" t="s">
        <v>85</v>
      </c>
      <c r="J27" s="106"/>
      <c r="K27" s="107"/>
      <c r="L27" s="105" t="s">
        <v>2</v>
      </c>
      <c r="M27" s="106"/>
      <c r="N27" s="107"/>
      <c r="O27" s="105" t="s">
        <v>128</v>
      </c>
      <c r="P27" s="106"/>
      <c r="Q27" s="107"/>
      <c r="R27" s="105" t="s">
        <v>132</v>
      </c>
      <c r="S27" s="106"/>
      <c r="T27" s="107"/>
      <c r="U27" s="105" t="s">
        <v>130</v>
      </c>
      <c r="V27" s="106"/>
      <c r="W27" s="107"/>
      <c r="X27" s="105" t="s">
        <v>131</v>
      </c>
      <c r="Y27" s="106"/>
      <c r="Z27" s="107"/>
      <c r="AA27" s="105" t="s">
        <v>129</v>
      </c>
      <c r="AB27" s="106"/>
      <c r="AC27" s="107"/>
      <c r="AD27" s="105" t="s">
        <v>5</v>
      </c>
      <c r="AE27" s="106"/>
      <c r="AF27" s="107"/>
      <c r="AG27" s="105" t="s">
        <v>6</v>
      </c>
      <c r="AH27" s="106"/>
      <c r="AI27" s="107"/>
      <c r="AJ27" s="105" t="s">
        <v>3</v>
      </c>
      <c r="AK27" s="106"/>
      <c r="AL27" s="107"/>
      <c r="AM27" s="105" t="s">
        <v>1</v>
      </c>
      <c r="AN27" s="106"/>
      <c r="AO27" s="107"/>
      <c r="AP27" s="105" t="s">
        <v>4</v>
      </c>
      <c r="AQ27" s="106"/>
      <c r="AR27" s="107"/>
      <c r="AS27" s="105" t="s">
        <v>133</v>
      </c>
      <c r="AT27" s="106"/>
      <c r="AU27" s="107"/>
    </row>
    <row r="28" spans="1:47">
      <c r="A28" s="149"/>
      <c r="B28" s="150"/>
      <c r="C28" s="150"/>
      <c r="D28" s="44"/>
      <c r="E28" s="44"/>
      <c r="F28" s="44"/>
      <c r="G28" s="44"/>
      <c r="H28" s="44"/>
      <c r="I28" s="111"/>
      <c r="J28" s="112"/>
      <c r="K28" s="113"/>
      <c r="L28" s="111"/>
      <c r="M28" s="112"/>
      <c r="N28" s="113"/>
      <c r="O28" s="111"/>
      <c r="P28" s="112"/>
      <c r="Q28" s="113"/>
      <c r="R28" s="111"/>
      <c r="S28" s="112"/>
      <c r="T28" s="113"/>
      <c r="U28" s="111"/>
      <c r="V28" s="112"/>
      <c r="W28" s="113"/>
      <c r="X28" s="111"/>
      <c r="Y28" s="112"/>
      <c r="Z28" s="113"/>
      <c r="AA28" s="111"/>
      <c r="AB28" s="112"/>
      <c r="AC28" s="113"/>
      <c r="AD28" s="111"/>
      <c r="AE28" s="112"/>
      <c r="AF28" s="113"/>
      <c r="AG28" s="111"/>
      <c r="AH28" s="112"/>
      <c r="AI28" s="113"/>
      <c r="AJ28" s="111"/>
      <c r="AK28" s="112"/>
      <c r="AL28" s="113"/>
      <c r="AM28" s="111"/>
      <c r="AN28" s="112"/>
      <c r="AO28" s="113"/>
      <c r="AP28" s="111"/>
      <c r="AQ28" s="112"/>
      <c r="AR28" s="113"/>
      <c r="AS28" s="111"/>
      <c r="AT28" s="112"/>
      <c r="AU28" s="113"/>
    </row>
    <row r="29" spans="1:47" ht="21">
      <c r="A29" s="26" t="s">
        <v>7</v>
      </c>
      <c r="B29" s="3" t="s">
        <v>8</v>
      </c>
      <c r="C29" s="27" t="s">
        <v>9</v>
      </c>
      <c r="D29" s="3" t="s">
        <v>42</v>
      </c>
      <c r="E29" s="2" t="s">
        <v>10</v>
      </c>
      <c r="F29" s="2" t="s">
        <v>11</v>
      </c>
      <c r="G29" s="2" t="s">
        <v>12</v>
      </c>
      <c r="H29" s="22" t="s">
        <v>13</v>
      </c>
      <c r="I29" s="23" t="s">
        <v>14</v>
      </c>
      <c r="J29" s="24" t="s">
        <v>15</v>
      </c>
      <c r="K29" s="25" t="s">
        <v>16</v>
      </c>
      <c r="L29" s="23" t="s">
        <v>14</v>
      </c>
      <c r="M29" s="24" t="s">
        <v>15</v>
      </c>
      <c r="N29" s="25" t="s">
        <v>16</v>
      </c>
      <c r="O29" s="23" t="s">
        <v>14</v>
      </c>
      <c r="P29" s="24" t="s">
        <v>15</v>
      </c>
      <c r="Q29" s="25" t="s">
        <v>16</v>
      </c>
      <c r="R29" s="23" t="s">
        <v>14</v>
      </c>
      <c r="S29" s="24" t="s">
        <v>15</v>
      </c>
      <c r="T29" s="25" t="s">
        <v>16</v>
      </c>
      <c r="U29" s="23" t="s">
        <v>14</v>
      </c>
      <c r="V29" s="24" t="s">
        <v>15</v>
      </c>
      <c r="W29" s="25" t="s">
        <v>16</v>
      </c>
      <c r="X29" s="1" t="s">
        <v>14</v>
      </c>
      <c r="Y29" s="2" t="s">
        <v>15</v>
      </c>
      <c r="Z29" s="5" t="s">
        <v>16</v>
      </c>
      <c r="AA29" s="23" t="s">
        <v>14</v>
      </c>
      <c r="AB29" s="24" t="s">
        <v>15</v>
      </c>
      <c r="AC29" s="81" t="s">
        <v>16</v>
      </c>
      <c r="AD29" s="23" t="s">
        <v>14</v>
      </c>
      <c r="AE29" s="24" t="s">
        <v>15</v>
      </c>
      <c r="AF29" s="81" t="s">
        <v>16</v>
      </c>
      <c r="AG29" s="23" t="s">
        <v>14</v>
      </c>
      <c r="AH29" s="24" t="s">
        <v>15</v>
      </c>
      <c r="AI29" s="81" t="s">
        <v>16</v>
      </c>
      <c r="AJ29" s="23" t="s">
        <v>14</v>
      </c>
      <c r="AK29" s="24" t="s">
        <v>15</v>
      </c>
      <c r="AL29" s="81" t="s">
        <v>16</v>
      </c>
      <c r="AM29" s="23" t="s">
        <v>14</v>
      </c>
      <c r="AN29" s="24" t="s">
        <v>15</v>
      </c>
      <c r="AO29" s="81" t="s">
        <v>16</v>
      </c>
      <c r="AP29" s="23" t="s">
        <v>14</v>
      </c>
      <c r="AQ29" s="24" t="s">
        <v>15</v>
      </c>
      <c r="AR29" s="81" t="s">
        <v>16</v>
      </c>
      <c r="AS29" s="24" t="s">
        <v>14</v>
      </c>
      <c r="AT29" s="24" t="s">
        <v>15</v>
      </c>
      <c r="AU29" s="24" t="s">
        <v>16</v>
      </c>
    </row>
    <row r="30" spans="1:47" ht="151.5" customHeight="1">
      <c r="A30" s="6" t="s">
        <v>33</v>
      </c>
      <c r="B30" s="7" t="s">
        <v>148</v>
      </c>
      <c r="C30" s="8">
        <v>40</v>
      </c>
      <c r="D30" s="9" t="s">
        <v>149</v>
      </c>
      <c r="E30" s="10" t="s">
        <v>188</v>
      </c>
      <c r="F30" s="9" t="s">
        <v>150</v>
      </c>
      <c r="G30" s="9" t="s">
        <v>151</v>
      </c>
      <c r="H30" s="45" t="s">
        <v>98</v>
      </c>
      <c r="I30" s="11" t="s">
        <v>134</v>
      </c>
      <c r="J30" s="10">
        <v>3</v>
      </c>
      <c r="K30" s="12">
        <f>J30*C30</f>
        <v>120</v>
      </c>
      <c r="L30" s="11" t="s">
        <v>134</v>
      </c>
      <c r="M30" s="10">
        <v>3</v>
      </c>
      <c r="N30" s="12">
        <f>M30*C30</f>
        <v>120</v>
      </c>
      <c r="O30" s="11" t="s">
        <v>134</v>
      </c>
      <c r="P30" s="10">
        <v>3</v>
      </c>
      <c r="Q30" s="12">
        <f>P30*C30</f>
        <v>120</v>
      </c>
      <c r="R30" s="11" t="s">
        <v>135</v>
      </c>
      <c r="S30" s="10">
        <v>3</v>
      </c>
      <c r="T30" s="12">
        <f>S30*C30</f>
        <v>120</v>
      </c>
      <c r="U30" s="11" t="s">
        <v>136</v>
      </c>
      <c r="V30" s="10">
        <v>3</v>
      </c>
      <c r="W30" s="12">
        <f>V30*C30</f>
        <v>120</v>
      </c>
      <c r="X30" s="11" t="s">
        <v>136</v>
      </c>
      <c r="Y30" s="10">
        <v>3</v>
      </c>
      <c r="Z30" s="12">
        <f>Y30*C30</f>
        <v>120</v>
      </c>
      <c r="AA30" s="11" t="s">
        <v>136</v>
      </c>
      <c r="AB30" s="10">
        <v>3</v>
      </c>
      <c r="AC30" s="64">
        <f>AB30*C30</f>
        <v>120</v>
      </c>
      <c r="AD30" s="80"/>
      <c r="AE30" s="80"/>
      <c r="AF30" s="80"/>
      <c r="AG30" s="80"/>
      <c r="AH30" s="80"/>
      <c r="AI30" s="80"/>
      <c r="AJ30" s="80"/>
      <c r="AK30" s="80"/>
      <c r="AL30" s="80"/>
      <c r="AM30" s="80"/>
      <c r="AN30" s="80"/>
      <c r="AO30" s="80"/>
      <c r="AP30" s="80"/>
      <c r="AQ30" s="80"/>
      <c r="AR30" s="80"/>
      <c r="AS30" s="80"/>
      <c r="AT30" s="80"/>
      <c r="AU30" s="80"/>
    </row>
    <row r="31" spans="1:47" ht="83.25" customHeight="1" thickBot="1">
      <c r="A31" s="15" t="s">
        <v>35</v>
      </c>
      <c r="B31" s="16" t="s">
        <v>152</v>
      </c>
      <c r="C31" s="29">
        <v>40</v>
      </c>
      <c r="D31" s="18" t="s">
        <v>153</v>
      </c>
      <c r="E31" s="19" t="s">
        <v>188</v>
      </c>
      <c r="F31" s="18" t="s">
        <v>154</v>
      </c>
      <c r="G31" s="9" t="s">
        <v>155</v>
      </c>
      <c r="H31" s="46" t="s">
        <v>98</v>
      </c>
      <c r="I31" s="11" t="s">
        <v>134</v>
      </c>
      <c r="J31" s="11">
        <v>3</v>
      </c>
      <c r="K31" s="12">
        <f>J31*C31</f>
        <v>120</v>
      </c>
      <c r="L31" s="11" t="s">
        <v>134</v>
      </c>
      <c r="M31" s="10">
        <v>3</v>
      </c>
      <c r="N31" s="12">
        <f>M31*C31</f>
        <v>120</v>
      </c>
      <c r="O31" s="11" t="s">
        <v>134</v>
      </c>
      <c r="P31" s="10">
        <v>3</v>
      </c>
      <c r="Q31" s="12">
        <f>P31*C31</f>
        <v>120</v>
      </c>
      <c r="R31" s="11" t="s">
        <v>135</v>
      </c>
      <c r="S31" s="10">
        <v>3</v>
      </c>
      <c r="T31" s="12">
        <f>S31*C31</f>
        <v>120</v>
      </c>
      <c r="U31" s="11" t="s">
        <v>136</v>
      </c>
      <c r="V31" s="10">
        <v>3</v>
      </c>
      <c r="W31" s="12">
        <f>V31*C31</f>
        <v>120</v>
      </c>
      <c r="X31" s="11" t="s">
        <v>136</v>
      </c>
      <c r="Y31" s="19">
        <v>3</v>
      </c>
      <c r="Z31" s="12">
        <f>Y31*C31</f>
        <v>120</v>
      </c>
      <c r="AA31" s="11" t="s">
        <v>136</v>
      </c>
      <c r="AB31" s="10">
        <v>3</v>
      </c>
      <c r="AC31" s="64">
        <f>AB31*C31</f>
        <v>120</v>
      </c>
      <c r="AD31" s="80"/>
      <c r="AE31" s="80"/>
      <c r="AF31" s="80"/>
      <c r="AG31" s="80"/>
      <c r="AH31" s="80"/>
      <c r="AI31" s="80"/>
      <c r="AJ31" s="80"/>
      <c r="AK31" s="80"/>
      <c r="AL31" s="80"/>
      <c r="AM31" s="80"/>
      <c r="AN31" s="80"/>
      <c r="AO31" s="80"/>
      <c r="AP31" s="80"/>
      <c r="AQ31" s="80"/>
      <c r="AR31" s="80"/>
      <c r="AS31" s="80"/>
      <c r="AT31" s="80"/>
      <c r="AU31" s="80"/>
    </row>
    <row r="32" spans="1:47" ht="13.5" thickBot="1">
      <c r="A32" s="99" t="s">
        <v>28</v>
      </c>
      <c r="B32" s="100"/>
      <c r="C32" s="100"/>
      <c r="D32" s="100"/>
      <c r="E32" s="100"/>
      <c r="F32" s="100"/>
      <c r="G32" s="100"/>
      <c r="H32" s="21">
        <f>K32+N32+Q32+T32+W32+Z32+AC32</f>
        <v>1680</v>
      </c>
      <c r="I32" s="99" t="s">
        <v>85</v>
      </c>
      <c r="J32" s="100"/>
      <c r="K32" s="21">
        <f>K31+K30</f>
        <v>240</v>
      </c>
      <c r="L32" s="99" t="s">
        <v>2</v>
      </c>
      <c r="M32" s="100"/>
      <c r="N32" s="21">
        <f>N31+N30</f>
        <v>240</v>
      </c>
      <c r="O32" s="99" t="s">
        <v>128</v>
      </c>
      <c r="P32" s="100"/>
      <c r="Q32" s="21">
        <f>Q31+Q30</f>
        <v>240</v>
      </c>
      <c r="R32" s="99" t="s">
        <v>132</v>
      </c>
      <c r="S32" s="100"/>
      <c r="T32" s="21">
        <f>T31+T30</f>
        <v>240</v>
      </c>
      <c r="U32" s="99" t="s">
        <v>130</v>
      </c>
      <c r="V32" s="100"/>
      <c r="W32" s="21">
        <f>W31+W30</f>
        <v>240</v>
      </c>
      <c r="X32" s="99" t="s">
        <v>156</v>
      </c>
      <c r="Y32" s="100"/>
      <c r="Z32" s="21">
        <f>Z31+Z30</f>
        <v>240</v>
      </c>
      <c r="AA32" s="99" t="s">
        <v>129</v>
      </c>
      <c r="AB32" s="100"/>
      <c r="AC32" s="21">
        <f>AC31+AC30</f>
        <v>240</v>
      </c>
      <c r="AD32" s="99" t="s">
        <v>157</v>
      </c>
      <c r="AE32" s="100"/>
      <c r="AF32" s="84">
        <v>0</v>
      </c>
      <c r="AG32" s="101" t="s">
        <v>160</v>
      </c>
      <c r="AH32" s="102"/>
      <c r="AI32" s="84">
        <v>0</v>
      </c>
      <c r="AJ32" s="101" t="s">
        <v>3</v>
      </c>
      <c r="AK32" s="102"/>
      <c r="AL32" s="84">
        <v>0</v>
      </c>
      <c r="AM32" s="101" t="s">
        <v>1</v>
      </c>
      <c r="AN32" s="102"/>
      <c r="AO32" s="84">
        <v>0</v>
      </c>
      <c r="AP32" s="101" t="s">
        <v>4</v>
      </c>
      <c r="AQ32" s="102"/>
      <c r="AR32" s="84">
        <v>0</v>
      </c>
      <c r="AS32" s="101" t="s">
        <v>133</v>
      </c>
      <c r="AT32" s="102"/>
      <c r="AU32" s="84">
        <v>0</v>
      </c>
    </row>
    <row r="33" spans="1:47" ht="12.75" customHeight="1">
      <c r="A33" s="93" t="s">
        <v>118</v>
      </c>
      <c r="B33" s="94"/>
      <c r="C33" s="94"/>
      <c r="D33" s="94"/>
      <c r="E33" s="94"/>
      <c r="F33" s="94"/>
      <c r="G33" s="94"/>
      <c r="H33" s="94"/>
      <c r="I33" s="105" t="s">
        <v>85</v>
      </c>
      <c r="J33" s="106"/>
      <c r="K33" s="107"/>
      <c r="L33" s="105" t="s">
        <v>2</v>
      </c>
      <c r="M33" s="106"/>
      <c r="N33" s="107"/>
      <c r="O33" s="105" t="s">
        <v>128</v>
      </c>
      <c r="P33" s="106"/>
      <c r="Q33" s="107"/>
      <c r="R33" s="105" t="s">
        <v>132</v>
      </c>
      <c r="S33" s="106"/>
      <c r="T33" s="107"/>
      <c r="U33" s="105" t="s">
        <v>130</v>
      </c>
      <c r="V33" s="106"/>
      <c r="W33" s="107"/>
      <c r="X33" s="105" t="s">
        <v>131</v>
      </c>
      <c r="Y33" s="106"/>
      <c r="Z33" s="107"/>
      <c r="AA33" s="105" t="s">
        <v>129</v>
      </c>
      <c r="AB33" s="106"/>
      <c r="AC33" s="107"/>
      <c r="AD33" s="105" t="s">
        <v>5</v>
      </c>
      <c r="AE33" s="106"/>
      <c r="AF33" s="107"/>
      <c r="AG33" s="105" t="s">
        <v>6</v>
      </c>
      <c r="AH33" s="106"/>
      <c r="AI33" s="107"/>
      <c r="AJ33" s="105" t="s">
        <v>3</v>
      </c>
      <c r="AK33" s="106"/>
      <c r="AL33" s="107"/>
      <c r="AM33" s="105" t="s">
        <v>1</v>
      </c>
      <c r="AN33" s="106"/>
      <c r="AO33" s="107"/>
      <c r="AP33" s="105" t="s">
        <v>4</v>
      </c>
      <c r="AQ33" s="106"/>
      <c r="AR33" s="107"/>
      <c r="AS33" s="105" t="s">
        <v>133</v>
      </c>
      <c r="AT33" s="106"/>
      <c r="AU33" s="107"/>
    </row>
    <row r="34" spans="1:47" ht="3.75" customHeight="1" thickBot="1">
      <c r="A34" s="95"/>
      <c r="B34" s="96"/>
      <c r="C34" s="96"/>
      <c r="D34" s="96"/>
      <c r="E34" s="96"/>
      <c r="F34" s="96"/>
      <c r="G34" s="96"/>
      <c r="H34" s="96"/>
      <c r="I34" s="111"/>
      <c r="J34" s="112"/>
      <c r="K34" s="113"/>
      <c r="L34" s="111"/>
      <c r="M34" s="112"/>
      <c r="N34" s="113"/>
      <c r="O34" s="111"/>
      <c r="P34" s="112"/>
      <c r="Q34" s="113"/>
      <c r="R34" s="111"/>
      <c r="S34" s="112"/>
      <c r="T34" s="113"/>
      <c r="U34" s="111"/>
      <c r="V34" s="112"/>
      <c r="W34" s="113"/>
      <c r="X34" s="111"/>
      <c r="Y34" s="112"/>
      <c r="Z34" s="113"/>
      <c r="AA34" s="111"/>
      <c r="AB34" s="112"/>
      <c r="AC34" s="113"/>
      <c r="AD34" s="111"/>
      <c r="AE34" s="112"/>
      <c r="AF34" s="113"/>
      <c r="AG34" s="111"/>
      <c r="AH34" s="112"/>
      <c r="AI34" s="113"/>
      <c r="AJ34" s="111"/>
      <c r="AK34" s="112"/>
      <c r="AL34" s="113"/>
      <c r="AM34" s="111"/>
      <c r="AN34" s="112"/>
      <c r="AO34" s="113"/>
      <c r="AP34" s="111"/>
      <c r="AQ34" s="112"/>
      <c r="AR34" s="113"/>
      <c r="AS34" s="111"/>
      <c r="AT34" s="112"/>
      <c r="AU34" s="113"/>
    </row>
    <row r="35" spans="1:47" ht="21.75" thickBot="1">
      <c r="A35" s="86" t="s">
        <v>7</v>
      </c>
      <c r="B35" s="86" t="s">
        <v>8</v>
      </c>
      <c r="C35" s="87" t="s">
        <v>9</v>
      </c>
      <c r="D35" s="24" t="s">
        <v>159</v>
      </c>
      <c r="E35" s="24" t="s">
        <v>10</v>
      </c>
      <c r="F35" s="88" t="s">
        <v>11</v>
      </c>
      <c r="G35" s="88" t="s">
        <v>12</v>
      </c>
      <c r="H35" s="88" t="s">
        <v>13</v>
      </c>
      <c r="I35" s="90" t="s">
        <v>14</v>
      </c>
      <c r="J35" s="91" t="s">
        <v>15</v>
      </c>
      <c r="K35" s="92" t="s">
        <v>16</v>
      </c>
      <c r="L35" s="90" t="s">
        <v>14</v>
      </c>
      <c r="M35" s="91" t="s">
        <v>15</v>
      </c>
      <c r="N35" s="92" t="s">
        <v>16</v>
      </c>
      <c r="O35" s="90" t="s">
        <v>14</v>
      </c>
      <c r="P35" s="91" t="s">
        <v>15</v>
      </c>
      <c r="Q35" s="92" t="s">
        <v>16</v>
      </c>
      <c r="R35" s="90" t="s">
        <v>14</v>
      </c>
      <c r="S35" s="91" t="s">
        <v>15</v>
      </c>
      <c r="T35" s="92" t="s">
        <v>16</v>
      </c>
      <c r="U35" s="90" t="s">
        <v>14</v>
      </c>
      <c r="V35" s="91" t="s">
        <v>15</v>
      </c>
      <c r="W35" s="92" t="s">
        <v>16</v>
      </c>
      <c r="X35" s="90" t="s">
        <v>14</v>
      </c>
      <c r="Y35" s="74" t="s">
        <v>15</v>
      </c>
      <c r="Z35" s="92" t="s">
        <v>16</v>
      </c>
      <c r="AA35" s="90" t="s">
        <v>14</v>
      </c>
      <c r="AB35" s="91" t="s">
        <v>15</v>
      </c>
      <c r="AC35" s="92" t="s">
        <v>16</v>
      </c>
      <c r="AD35" s="90" t="s">
        <v>14</v>
      </c>
      <c r="AE35" s="91" t="s">
        <v>15</v>
      </c>
      <c r="AF35" s="92" t="s">
        <v>16</v>
      </c>
      <c r="AG35" s="90" t="s">
        <v>14</v>
      </c>
      <c r="AH35" s="91" t="s">
        <v>15</v>
      </c>
      <c r="AI35" s="92" t="s">
        <v>16</v>
      </c>
      <c r="AJ35" s="90" t="s">
        <v>14</v>
      </c>
      <c r="AK35" s="91" t="s">
        <v>15</v>
      </c>
      <c r="AL35" s="92" t="s">
        <v>16</v>
      </c>
      <c r="AM35" s="90" t="s">
        <v>14</v>
      </c>
      <c r="AN35" s="91" t="s">
        <v>15</v>
      </c>
      <c r="AO35" s="92" t="s">
        <v>16</v>
      </c>
      <c r="AP35" s="90" t="s">
        <v>14</v>
      </c>
      <c r="AQ35" s="91" t="s">
        <v>15</v>
      </c>
      <c r="AR35" s="92" t="s">
        <v>16</v>
      </c>
      <c r="AS35" s="90" t="s">
        <v>14</v>
      </c>
      <c r="AT35" s="91" t="s">
        <v>15</v>
      </c>
      <c r="AU35" s="92" t="s">
        <v>16</v>
      </c>
    </row>
    <row r="36" spans="1:47" ht="123.75" customHeight="1">
      <c r="A36" s="97" t="s">
        <v>102</v>
      </c>
      <c r="B36" s="16" t="s">
        <v>125</v>
      </c>
      <c r="C36" s="29">
        <v>40</v>
      </c>
      <c r="D36" s="18" t="s">
        <v>172</v>
      </c>
      <c r="E36" s="19" t="s">
        <v>175</v>
      </c>
      <c r="F36" s="18" t="s">
        <v>141</v>
      </c>
      <c r="G36" s="18" t="s">
        <v>142</v>
      </c>
      <c r="H36" s="65" t="s">
        <v>143</v>
      </c>
      <c r="I36" s="11" t="s">
        <v>134</v>
      </c>
      <c r="J36" s="79">
        <v>3</v>
      </c>
      <c r="K36" s="78">
        <v>120</v>
      </c>
      <c r="L36" s="79" t="s">
        <v>134</v>
      </c>
      <c r="M36" s="79">
        <v>3</v>
      </c>
      <c r="N36" s="78">
        <v>120</v>
      </c>
      <c r="O36" s="11" t="s">
        <v>134</v>
      </c>
      <c r="P36" s="10">
        <v>3</v>
      </c>
      <c r="Q36" s="12">
        <f>P36*C36</f>
        <v>120</v>
      </c>
      <c r="R36" s="11" t="s">
        <v>135</v>
      </c>
      <c r="S36" s="10">
        <v>3</v>
      </c>
      <c r="T36" s="12">
        <f>S36*C36</f>
        <v>120</v>
      </c>
      <c r="U36" s="11" t="s">
        <v>136</v>
      </c>
      <c r="V36" s="10">
        <v>3</v>
      </c>
      <c r="W36" s="12">
        <f>V36*C36</f>
        <v>120</v>
      </c>
      <c r="X36" s="11" t="s">
        <v>136</v>
      </c>
      <c r="Y36" s="10">
        <v>3</v>
      </c>
      <c r="Z36" s="12">
        <f>Y36*C36</f>
        <v>120</v>
      </c>
      <c r="AA36" s="11" t="s">
        <v>136</v>
      </c>
      <c r="AB36" s="10">
        <v>3</v>
      </c>
      <c r="AC36" s="64">
        <f>AB36*C36</f>
        <v>120</v>
      </c>
      <c r="AD36" s="89"/>
      <c r="AE36" s="89"/>
      <c r="AF36" s="89"/>
      <c r="AG36" s="89"/>
      <c r="AH36" s="89"/>
      <c r="AI36" s="89"/>
      <c r="AJ36" s="89"/>
      <c r="AK36" s="89"/>
      <c r="AL36" s="89"/>
      <c r="AM36" s="89"/>
      <c r="AN36" s="89"/>
      <c r="AO36" s="89"/>
      <c r="AP36" s="89"/>
      <c r="AQ36" s="89"/>
      <c r="AR36" s="89"/>
      <c r="AS36" s="89"/>
      <c r="AT36" s="89"/>
      <c r="AU36" s="89"/>
    </row>
    <row r="37" spans="1:47" ht="123.75" customHeight="1" thickBot="1">
      <c r="A37" s="97" t="s">
        <v>161</v>
      </c>
      <c r="B37" s="16" t="s">
        <v>162</v>
      </c>
      <c r="C37" s="29">
        <v>40</v>
      </c>
      <c r="D37" s="18" t="s">
        <v>176</v>
      </c>
      <c r="E37" s="19" t="s">
        <v>175</v>
      </c>
      <c r="F37" s="18" t="s">
        <v>163</v>
      </c>
      <c r="G37" s="18" t="s">
        <v>164</v>
      </c>
      <c r="H37" s="65" t="s">
        <v>165</v>
      </c>
      <c r="I37" s="11" t="s">
        <v>134</v>
      </c>
      <c r="J37" s="79">
        <v>3</v>
      </c>
      <c r="K37" s="78">
        <v>120</v>
      </c>
      <c r="L37" s="79" t="s">
        <v>134</v>
      </c>
      <c r="M37" s="79">
        <v>3</v>
      </c>
      <c r="N37" s="78">
        <v>120</v>
      </c>
      <c r="O37" s="11" t="s">
        <v>134</v>
      </c>
      <c r="P37" s="10">
        <v>3</v>
      </c>
      <c r="Q37" s="12">
        <f>P37*C37</f>
        <v>120</v>
      </c>
      <c r="R37" s="11" t="s">
        <v>135</v>
      </c>
      <c r="S37" s="10">
        <v>3</v>
      </c>
      <c r="T37" s="12">
        <f>S37*C37</f>
        <v>120</v>
      </c>
      <c r="U37" s="11" t="s">
        <v>136</v>
      </c>
      <c r="V37" s="10">
        <v>3</v>
      </c>
      <c r="W37" s="12">
        <f>V37*C37</f>
        <v>120</v>
      </c>
      <c r="X37" s="11" t="s">
        <v>136</v>
      </c>
      <c r="Y37" s="10">
        <v>3</v>
      </c>
      <c r="Z37" s="12">
        <f>Y37*C37</f>
        <v>120</v>
      </c>
      <c r="AA37" s="11" t="s">
        <v>136</v>
      </c>
      <c r="AB37" s="10">
        <v>3</v>
      </c>
      <c r="AC37" s="64">
        <f>AB37*C37</f>
        <v>120</v>
      </c>
      <c r="AD37" s="89"/>
      <c r="AE37" s="89"/>
      <c r="AF37" s="89"/>
      <c r="AG37" s="89"/>
      <c r="AH37" s="89"/>
      <c r="AI37" s="89"/>
      <c r="AJ37" s="89"/>
      <c r="AK37" s="89"/>
      <c r="AL37" s="89"/>
      <c r="AM37" s="89"/>
      <c r="AN37" s="89"/>
      <c r="AO37" s="89"/>
      <c r="AP37" s="89"/>
      <c r="AQ37" s="89"/>
      <c r="AR37" s="89"/>
      <c r="AS37" s="89"/>
      <c r="AT37" s="89"/>
      <c r="AU37" s="89"/>
    </row>
    <row r="38" spans="1:47" ht="18" customHeight="1" thickBot="1">
      <c r="A38" s="99" t="s">
        <v>28</v>
      </c>
      <c r="B38" s="100"/>
      <c r="C38" s="100"/>
      <c r="D38" s="100"/>
      <c r="E38" s="100"/>
      <c r="F38" s="100"/>
      <c r="G38" s="100"/>
      <c r="H38" s="21">
        <f>K38+N38+Q38+T38+W38+Z38+AC38</f>
        <v>1680</v>
      </c>
      <c r="I38" s="99" t="s">
        <v>85</v>
      </c>
      <c r="J38" s="100"/>
      <c r="K38" s="21">
        <v>240</v>
      </c>
      <c r="L38" s="99" t="s">
        <v>2</v>
      </c>
      <c r="M38" s="100"/>
      <c r="N38" s="21">
        <v>240</v>
      </c>
      <c r="O38" s="99" t="s">
        <v>128</v>
      </c>
      <c r="P38" s="100"/>
      <c r="Q38" s="21">
        <v>240</v>
      </c>
      <c r="R38" s="99" t="s">
        <v>132</v>
      </c>
      <c r="S38" s="100"/>
      <c r="T38" s="21">
        <v>240</v>
      </c>
      <c r="U38" s="99" t="s">
        <v>130</v>
      </c>
      <c r="V38" s="100"/>
      <c r="W38" s="21">
        <v>240</v>
      </c>
      <c r="X38" s="99" t="s">
        <v>156</v>
      </c>
      <c r="Y38" s="100"/>
      <c r="Z38" s="21">
        <v>240</v>
      </c>
      <c r="AA38" s="99" t="s">
        <v>129</v>
      </c>
      <c r="AB38" s="100"/>
      <c r="AC38" s="21">
        <v>240</v>
      </c>
      <c r="AD38" s="99" t="s">
        <v>157</v>
      </c>
      <c r="AE38" s="100"/>
      <c r="AF38" s="84">
        <v>0</v>
      </c>
      <c r="AG38" s="101" t="s">
        <v>160</v>
      </c>
      <c r="AH38" s="102"/>
      <c r="AI38" s="84">
        <v>0</v>
      </c>
      <c r="AJ38" s="101" t="s">
        <v>3</v>
      </c>
      <c r="AK38" s="102"/>
      <c r="AL38" s="84">
        <v>0</v>
      </c>
      <c r="AM38" s="101" t="s">
        <v>1</v>
      </c>
      <c r="AN38" s="102"/>
      <c r="AO38" s="84">
        <v>0</v>
      </c>
      <c r="AP38" s="101" t="s">
        <v>4</v>
      </c>
      <c r="AQ38" s="102"/>
      <c r="AR38" s="84">
        <v>0</v>
      </c>
      <c r="AS38" s="101" t="s">
        <v>133</v>
      </c>
      <c r="AT38" s="102"/>
      <c r="AU38" s="84">
        <v>0</v>
      </c>
    </row>
    <row r="39" spans="1:47" ht="12.75" customHeight="1">
      <c r="A39" s="146" t="s">
        <v>119</v>
      </c>
      <c r="B39" s="147"/>
      <c r="C39" s="147"/>
      <c r="D39" s="71"/>
      <c r="E39" s="71"/>
      <c r="F39" s="71"/>
      <c r="G39" s="71"/>
      <c r="H39" s="43"/>
      <c r="I39" s="114" t="s">
        <v>85</v>
      </c>
      <c r="J39" s="115"/>
      <c r="K39" s="116"/>
      <c r="L39" s="105" t="s">
        <v>2</v>
      </c>
      <c r="M39" s="106"/>
      <c r="N39" s="107"/>
      <c r="O39" s="105" t="s">
        <v>128</v>
      </c>
      <c r="P39" s="106"/>
      <c r="Q39" s="107"/>
      <c r="R39" s="105" t="s">
        <v>132</v>
      </c>
      <c r="S39" s="106"/>
      <c r="T39" s="107"/>
      <c r="U39" s="105" t="s">
        <v>130</v>
      </c>
      <c r="V39" s="106"/>
      <c r="W39" s="107"/>
      <c r="X39" s="105" t="s">
        <v>131</v>
      </c>
      <c r="Y39" s="106"/>
      <c r="Z39" s="107"/>
      <c r="AA39" s="105" t="s">
        <v>129</v>
      </c>
      <c r="AB39" s="106"/>
      <c r="AC39" s="107"/>
      <c r="AD39" s="105" t="s">
        <v>5</v>
      </c>
      <c r="AE39" s="106"/>
      <c r="AF39" s="107"/>
      <c r="AG39" s="105" t="s">
        <v>6</v>
      </c>
      <c r="AH39" s="106"/>
      <c r="AI39" s="107"/>
      <c r="AJ39" s="105" t="s">
        <v>3</v>
      </c>
      <c r="AK39" s="106"/>
      <c r="AL39" s="107"/>
      <c r="AM39" s="105" t="s">
        <v>1</v>
      </c>
      <c r="AN39" s="106"/>
      <c r="AO39" s="107"/>
      <c r="AP39" s="105" t="s">
        <v>4</v>
      </c>
      <c r="AQ39" s="106"/>
      <c r="AR39" s="107"/>
      <c r="AS39" s="105" t="s">
        <v>133</v>
      </c>
      <c r="AT39" s="106"/>
      <c r="AU39" s="107"/>
    </row>
    <row r="40" spans="1:47" ht="13.5" thickBot="1">
      <c r="A40" s="138"/>
      <c r="B40" s="139"/>
      <c r="C40" s="139"/>
      <c r="D40" s="72"/>
      <c r="E40" s="72"/>
      <c r="F40" s="72"/>
      <c r="G40" s="72"/>
      <c r="H40" s="72"/>
      <c r="I40" s="108"/>
      <c r="J40" s="109"/>
      <c r="K40" s="110"/>
      <c r="L40" s="111"/>
      <c r="M40" s="112"/>
      <c r="N40" s="113"/>
      <c r="O40" s="111"/>
      <c r="P40" s="112"/>
      <c r="Q40" s="113"/>
      <c r="R40" s="111"/>
      <c r="S40" s="112"/>
      <c r="T40" s="113"/>
      <c r="U40" s="111"/>
      <c r="V40" s="112"/>
      <c r="W40" s="113"/>
      <c r="X40" s="111"/>
      <c r="Y40" s="112"/>
      <c r="Z40" s="113"/>
      <c r="AA40" s="111"/>
      <c r="AB40" s="112"/>
      <c r="AC40" s="113"/>
      <c r="AD40" s="111"/>
      <c r="AE40" s="112"/>
      <c r="AF40" s="113"/>
      <c r="AG40" s="111"/>
      <c r="AH40" s="112"/>
      <c r="AI40" s="113"/>
      <c r="AJ40" s="111"/>
      <c r="AK40" s="112"/>
      <c r="AL40" s="113"/>
      <c r="AM40" s="111"/>
      <c r="AN40" s="112"/>
      <c r="AO40" s="113"/>
      <c r="AP40" s="111"/>
      <c r="AQ40" s="112"/>
      <c r="AR40" s="113"/>
      <c r="AS40" s="111"/>
      <c r="AT40" s="112"/>
      <c r="AU40" s="113"/>
    </row>
    <row r="41" spans="1:47" ht="21">
      <c r="A41" s="26" t="s">
        <v>7</v>
      </c>
      <c r="B41" s="3" t="s">
        <v>8</v>
      </c>
      <c r="C41" s="27" t="s">
        <v>9</v>
      </c>
      <c r="D41" s="3" t="s">
        <v>64</v>
      </c>
      <c r="E41" s="2" t="s">
        <v>10</v>
      </c>
      <c r="F41" s="2" t="s">
        <v>11</v>
      </c>
      <c r="G41" s="2" t="s">
        <v>12</v>
      </c>
      <c r="H41" s="22" t="s">
        <v>13</v>
      </c>
      <c r="I41" s="1" t="s">
        <v>14</v>
      </c>
      <c r="J41" s="75" t="s">
        <v>15</v>
      </c>
      <c r="K41" s="73" t="s">
        <v>16</v>
      </c>
      <c r="L41" s="23" t="s">
        <v>14</v>
      </c>
      <c r="M41" s="24" t="s">
        <v>15</v>
      </c>
      <c r="N41" s="25" t="s">
        <v>16</v>
      </c>
      <c r="O41" s="23" t="s">
        <v>14</v>
      </c>
      <c r="P41" s="24" t="s">
        <v>15</v>
      </c>
      <c r="Q41" s="25" t="s">
        <v>16</v>
      </c>
      <c r="R41" s="23" t="s">
        <v>14</v>
      </c>
      <c r="S41" s="24" t="s">
        <v>15</v>
      </c>
      <c r="T41" s="25" t="s">
        <v>16</v>
      </c>
      <c r="U41" s="23" t="s">
        <v>14</v>
      </c>
      <c r="V41" s="24" t="s">
        <v>15</v>
      </c>
      <c r="W41" s="25" t="s">
        <v>16</v>
      </c>
      <c r="X41" s="1" t="s">
        <v>14</v>
      </c>
      <c r="Y41" s="2" t="s">
        <v>15</v>
      </c>
      <c r="Z41" s="5" t="s">
        <v>16</v>
      </c>
      <c r="AA41" s="23" t="s">
        <v>14</v>
      </c>
      <c r="AB41" s="24" t="s">
        <v>15</v>
      </c>
      <c r="AC41" s="81" t="s">
        <v>16</v>
      </c>
      <c r="AD41" s="23" t="s">
        <v>14</v>
      </c>
      <c r="AE41" s="24" t="s">
        <v>15</v>
      </c>
      <c r="AF41" s="81" t="s">
        <v>16</v>
      </c>
      <c r="AG41" s="23" t="s">
        <v>14</v>
      </c>
      <c r="AH41" s="24" t="s">
        <v>15</v>
      </c>
      <c r="AI41" s="81" t="s">
        <v>16</v>
      </c>
      <c r="AJ41" s="23" t="s">
        <v>14</v>
      </c>
      <c r="AK41" s="24" t="s">
        <v>15</v>
      </c>
      <c r="AL41" s="81" t="s">
        <v>16</v>
      </c>
      <c r="AM41" s="23" t="s">
        <v>14</v>
      </c>
      <c r="AN41" s="24" t="s">
        <v>15</v>
      </c>
      <c r="AO41" s="81" t="s">
        <v>16</v>
      </c>
      <c r="AP41" s="23" t="s">
        <v>14</v>
      </c>
      <c r="AQ41" s="24" t="s">
        <v>15</v>
      </c>
      <c r="AR41" s="81" t="s">
        <v>16</v>
      </c>
      <c r="AS41" s="23" t="s">
        <v>14</v>
      </c>
      <c r="AT41" s="24" t="s">
        <v>15</v>
      </c>
      <c r="AU41" s="24" t="s">
        <v>16</v>
      </c>
    </row>
    <row r="42" spans="1:47" ht="199.5" customHeight="1">
      <c r="A42" s="15" t="s">
        <v>36</v>
      </c>
      <c r="B42" s="16" t="s">
        <v>99</v>
      </c>
      <c r="C42" s="30">
        <v>40</v>
      </c>
      <c r="D42" s="18" t="s">
        <v>100</v>
      </c>
      <c r="E42" s="19" t="s">
        <v>167</v>
      </c>
      <c r="F42" s="63" t="s">
        <v>104</v>
      </c>
      <c r="G42" s="49" t="s">
        <v>127</v>
      </c>
      <c r="H42" s="50" t="s">
        <v>101</v>
      </c>
      <c r="I42" s="70" t="s">
        <v>97</v>
      </c>
      <c r="J42" s="69" t="s">
        <v>97</v>
      </c>
      <c r="K42" s="12" t="s">
        <v>97</v>
      </c>
      <c r="L42" s="11" t="s">
        <v>134</v>
      </c>
      <c r="M42" s="10">
        <v>3</v>
      </c>
      <c r="N42" s="12">
        <f>M42*C42</f>
        <v>120</v>
      </c>
      <c r="O42" s="11" t="s">
        <v>134</v>
      </c>
      <c r="P42" s="10">
        <v>3</v>
      </c>
      <c r="Q42" s="12">
        <f>P42*C42</f>
        <v>120</v>
      </c>
      <c r="R42" s="11" t="s">
        <v>135</v>
      </c>
      <c r="S42" s="10">
        <v>3</v>
      </c>
      <c r="T42" s="31">
        <f>S42*C42</f>
        <v>120</v>
      </c>
      <c r="U42" s="11" t="s">
        <v>136</v>
      </c>
      <c r="V42" s="10">
        <v>3</v>
      </c>
      <c r="W42" s="12">
        <f>V42*C42</f>
        <v>120</v>
      </c>
      <c r="X42" s="11" t="s">
        <v>136</v>
      </c>
      <c r="Y42" s="19">
        <v>3</v>
      </c>
      <c r="Z42" s="20">
        <f>Y42*C42</f>
        <v>120</v>
      </c>
      <c r="AA42" s="11" t="s">
        <v>136</v>
      </c>
      <c r="AB42" s="12">
        <v>3</v>
      </c>
      <c r="AC42" s="64">
        <f>AB42*C42</f>
        <v>120</v>
      </c>
      <c r="AD42" s="80"/>
      <c r="AE42" s="80"/>
      <c r="AF42" s="80"/>
      <c r="AG42" s="80"/>
      <c r="AH42" s="80"/>
      <c r="AI42" s="80"/>
      <c r="AJ42" s="80"/>
      <c r="AK42" s="80"/>
      <c r="AL42" s="80"/>
      <c r="AM42" s="80"/>
      <c r="AN42" s="80"/>
      <c r="AO42" s="80"/>
      <c r="AP42" s="80"/>
      <c r="AQ42" s="80"/>
      <c r="AR42" s="80"/>
      <c r="AS42" s="80"/>
      <c r="AT42" s="80"/>
      <c r="AU42" s="80"/>
    </row>
    <row r="43" spans="1:47" ht="199.5" customHeight="1" thickBot="1">
      <c r="A43" s="15" t="s">
        <v>37</v>
      </c>
      <c r="B43" s="16" t="s">
        <v>166</v>
      </c>
      <c r="C43" s="30">
        <v>40</v>
      </c>
      <c r="D43" s="18" t="s">
        <v>173</v>
      </c>
      <c r="E43" s="19" t="s">
        <v>169</v>
      </c>
      <c r="F43" s="77" t="s">
        <v>168</v>
      </c>
      <c r="G43" s="77" t="s">
        <v>170</v>
      </c>
      <c r="H43" s="50" t="s">
        <v>171</v>
      </c>
      <c r="I43" s="70" t="s">
        <v>97</v>
      </c>
      <c r="J43" s="69" t="s">
        <v>97</v>
      </c>
      <c r="K43" s="12" t="s">
        <v>97</v>
      </c>
      <c r="L43" s="11" t="s">
        <v>134</v>
      </c>
      <c r="M43" s="10">
        <v>3</v>
      </c>
      <c r="N43" s="12">
        <f>M43*C43</f>
        <v>120</v>
      </c>
      <c r="O43" s="11" t="s">
        <v>134</v>
      </c>
      <c r="P43" s="10">
        <v>3</v>
      </c>
      <c r="Q43" s="12">
        <f>P43*C43</f>
        <v>120</v>
      </c>
      <c r="R43" s="11" t="s">
        <v>135</v>
      </c>
      <c r="S43" s="10">
        <v>3</v>
      </c>
      <c r="T43" s="31">
        <f>S43*C43</f>
        <v>120</v>
      </c>
      <c r="U43" s="11" t="s">
        <v>136</v>
      </c>
      <c r="V43" s="10">
        <v>3</v>
      </c>
      <c r="W43" s="12">
        <f>V43*C43</f>
        <v>120</v>
      </c>
      <c r="X43" s="11" t="s">
        <v>136</v>
      </c>
      <c r="Y43" s="19">
        <v>3</v>
      </c>
      <c r="Z43" s="76">
        <f>Y43*C43</f>
        <v>120</v>
      </c>
      <c r="AA43" s="11" t="s">
        <v>136</v>
      </c>
      <c r="AB43" s="12">
        <v>3</v>
      </c>
      <c r="AC43" s="64">
        <f>AB43*C43</f>
        <v>120</v>
      </c>
      <c r="AD43" s="80"/>
      <c r="AE43" s="80"/>
      <c r="AF43" s="80"/>
      <c r="AG43" s="80"/>
      <c r="AH43" s="80"/>
      <c r="AI43" s="80"/>
      <c r="AJ43" s="80"/>
      <c r="AK43" s="80"/>
      <c r="AL43" s="80"/>
      <c r="AM43" s="80"/>
      <c r="AN43" s="80"/>
      <c r="AO43" s="80"/>
      <c r="AP43" s="80"/>
      <c r="AQ43" s="80"/>
      <c r="AR43" s="80"/>
      <c r="AS43" s="80"/>
      <c r="AT43" s="80"/>
      <c r="AU43" s="80"/>
    </row>
    <row r="44" spans="1:47" ht="13.5" thickBot="1">
      <c r="A44" s="99" t="s">
        <v>76</v>
      </c>
      <c r="B44" s="100"/>
      <c r="C44" s="100"/>
      <c r="D44" s="100"/>
      <c r="E44" s="100"/>
      <c r="F44" s="100"/>
      <c r="G44" s="100"/>
      <c r="H44" s="21">
        <f>N44+Q44+T44+W44+Z44+AC44</f>
        <v>1440</v>
      </c>
      <c r="I44" s="99" t="s">
        <v>85</v>
      </c>
      <c r="J44" s="100"/>
      <c r="K44" s="21">
        <v>0</v>
      </c>
      <c r="L44" s="99" t="s">
        <v>2</v>
      </c>
      <c r="M44" s="100"/>
      <c r="N44" s="21">
        <v>240</v>
      </c>
      <c r="O44" s="99" t="s">
        <v>128</v>
      </c>
      <c r="P44" s="100"/>
      <c r="Q44" s="21">
        <v>240</v>
      </c>
      <c r="R44" s="99" t="s">
        <v>132</v>
      </c>
      <c r="S44" s="100"/>
      <c r="T44" s="21">
        <v>240</v>
      </c>
      <c r="U44" s="99" t="s">
        <v>130</v>
      </c>
      <c r="V44" s="100"/>
      <c r="W44" s="21">
        <v>240</v>
      </c>
      <c r="X44" s="99" t="s">
        <v>156</v>
      </c>
      <c r="Y44" s="100"/>
      <c r="Z44" s="21">
        <v>240</v>
      </c>
      <c r="AA44" s="99" t="s">
        <v>129</v>
      </c>
      <c r="AB44" s="100"/>
      <c r="AC44" s="21">
        <v>240</v>
      </c>
      <c r="AD44" s="99" t="s">
        <v>157</v>
      </c>
      <c r="AE44" s="100"/>
      <c r="AF44" s="84">
        <v>0</v>
      </c>
      <c r="AG44" s="101" t="s">
        <v>160</v>
      </c>
      <c r="AH44" s="102"/>
      <c r="AI44" s="84">
        <v>0</v>
      </c>
      <c r="AJ44" s="101" t="s">
        <v>3</v>
      </c>
      <c r="AK44" s="102"/>
      <c r="AL44" s="84">
        <v>0</v>
      </c>
      <c r="AM44" s="101" t="s">
        <v>1</v>
      </c>
      <c r="AN44" s="102"/>
      <c r="AO44" s="84">
        <v>0</v>
      </c>
      <c r="AP44" s="101" t="s">
        <v>4</v>
      </c>
      <c r="AQ44" s="102"/>
      <c r="AR44" s="84">
        <v>0</v>
      </c>
      <c r="AS44" s="101" t="s">
        <v>133</v>
      </c>
      <c r="AT44" s="102"/>
      <c r="AU44" s="84">
        <v>0</v>
      </c>
    </row>
    <row r="45" spans="1:47" ht="12.75" customHeight="1">
      <c r="A45" s="146" t="s">
        <v>180</v>
      </c>
      <c r="B45" s="147"/>
      <c r="C45" s="152"/>
      <c r="D45" s="47"/>
      <c r="E45" s="47"/>
      <c r="F45" s="47"/>
      <c r="G45" s="47"/>
      <c r="H45" s="43"/>
      <c r="I45" s="105" t="s">
        <v>85</v>
      </c>
      <c r="J45" s="106"/>
      <c r="K45" s="107"/>
      <c r="L45" s="105" t="s">
        <v>2</v>
      </c>
      <c r="M45" s="106"/>
      <c r="N45" s="107"/>
      <c r="O45" s="105" t="s">
        <v>128</v>
      </c>
      <c r="P45" s="106"/>
      <c r="Q45" s="107"/>
      <c r="R45" s="105" t="s">
        <v>132</v>
      </c>
      <c r="S45" s="106"/>
      <c r="T45" s="107"/>
      <c r="U45" s="105" t="s">
        <v>130</v>
      </c>
      <c r="V45" s="106"/>
      <c r="W45" s="107"/>
      <c r="X45" s="105" t="s">
        <v>131</v>
      </c>
      <c r="Y45" s="106"/>
      <c r="Z45" s="107"/>
      <c r="AA45" s="105" t="s">
        <v>129</v>
      </c>
      <c r="AB45" s="106"/>
      <c r="AC45" s="107"/>
      <c r="AD45" s="105" t="s">
        <v>5</v>
      </c>
      <c r="AE45" s="106"/>
      <c r="AF45" s="107"/>
      <c r="AG45" s="105" t="s">
        <v>6</v>
      </c>
      <c r="AH45" s="106"/>
      <c r="AI45" s="107"/>
      <c r="AJ45" s="105" t="s">
        <v>3</v>
      </c>
      <c r="AK45" s="106"/>
      <c r="AL45" s="107"/>
      <c r="AM45" s="105" t="s">
        <v>1</v>
      </c>
      <c r="AN45" s="106"/>
      <c r="AO45" s="107"/>
      <c r="AP45" s="105" t="s">
        <v>4</v>
      </c>
      <c r="AQ45" s="106"/>
      <c r="AR45" s="107"/>
      <c r="AS45" s="105" t="s">
        <v>133</v>
      </c>
      <c r="AT45" s="106"/>
      <c r="AU45" s="107"/>
    </row>
    <row r="46" spans="1:47">
      <c r="A46" s="149"/>
      <c r="B46" s="150"/>
      <c r="C46" s="153"/>
      <c r="D46" s="48"/>
      <c r="E46" s="48"/>
      <c r="F46" s="48"/>
      <c r="G46" s="48"/>
      <c r="H46" s="44"/>
      <c r="I46" s="111"/>
      <c r="J46" s="112"/>
      <c r="K46" s="113"/>
      <c r="L46" s="111"/>
      <c r="M46" s="112"/>
      <c r="N46" s="113"/>
      <c r="O46" s="111"/>
      <c r="P46" s="112"/>
      <c r="Q46" s="113"/>
      <c r="R46" s="111"/>
      <c r="S46" s="112"/>
      <c r="T46" s="113"/>
      <c r="U46" s="111"/>
      <c r="V46" s="112"/>
      <c r="W46" s="113"/>
      <c r="X46" s="111"/>
      <c r="Y46" s="112"/>
      <c r="Z46" s="113"/>
      <c r="AA46" s="111"/>
      <c r="AB46" s="112"/>
      <c r="AC46" s="113"/>
      <c r="AD46" s="111"/>
      <c r="AE46" s="112"/>
      <c r="AF46" s="113"/>
      <c r="AG46" s="111"/>
      <c r="AH46" s="112"/>
      <c r="AI46" s="113"/>
      <c r="AJ46" s="111"/>
      <c r="AK46" s="112"/>
      <c r="AL46" s="113"/>
      <c r="AM46" s="111"/>
      <c r="AN46" s="112"/>
      <c r="AO46" s="113"/>
      <c r="AP46" s="111"/>
      <c r="AQ46" s="112"/>
      <c r="AR46" s="113"/>
      <c r="AS46" s="111"/>
      <c r="AT46" s="112"/>
      <c r="AU46" s="113"/>
    </row>
    <row r="47" spans="1:47" ht="21">
      <c r="A47" s="32" t="s">
        <v>7</v>
      </c>
      <c r="B47" s="33" t="s">
        <v>8</v>
      </c>
      <c r="C47" s="34" t="s">
        <v>9</v>
      </c>
      <c r="D47" s="3" t="s">
        <v>78</v>
      </c>
      <c r="E47" s="2" t="s">
        <v>10</v>
      </c>
      <c r="F47" s="2" t="s">
        <v>11</v>
      </c>
      <c r="G47" s="2" t="s">
        <v>12</v>
      </c>
      <c r="H47" s="22" t="s">
        <v>13</v>
      </c>
      <c r="I47" s="23" t="s">
        <v>14</v>
      </c>
      <c r="J47" s="24" t="s">
        <v>15</v>
      </c>
      <c r="K47" s="25" t="s">
        <v>16</v>
      </c>
      <c r="L47" s="23" t="s">
        <v>14</v>
      </c>
      <c r="M47" s="24" t="s">
        <v>15</v>
      </c>
      <c r="N47" s="25" t="s">
        <v>16</v>
      </c>
      <c r="O47" s="23" t="s">
        <v>14</v>
      </c>
      <c r="P47" s="24" t="s">
        <v>15</v>
      </c>
      <c r="Q47" s="25" t="s">
        <v>16</v>
      </c>
      <c r="R47" s="23" t="s">
        <v>14</v>
      </c>
      <c r="S47" s="24" t="s">
        <v>15</v>
      </c>
      <c r="T47" s="25" t="s">
        <v>16</v>
      </c>
      <c r="U47" s="23" t="s">
        <v>14</v>
      </c>
      <c r="V47" s="24" t="s">
        <v>15</v>
      </c>
      <c r="W47" s="25" t="s">
        <v>16</v>
      </c>
      <c r="X47" s="1" t="s">
        <v>14</v>
      </c>
      <c r="Y47" s="2" t="s">
        <v>15</v>
      </c>
      <c r="Z47" s="5" t="s">
        <v>16</v>
      </c>
      <c r="AA47" s="23" t="s">
        <v>14</v>
      </c>
      <c r="AB47" s="24" t="s">
        <v>15</v>
      </c>
      <c r="AC47" s="81" t="s">
        <v>16</v>
      </c>
      <c r="AD47" s="23" t="s">
        <v>14</v>
      </c>
      <c r="AE47" s="24" t="s">
        <v>15</v>
      </c>
      <c r="AF47" s="81" t="s">
        <v>16</v>
      </c>
      <c r="AG47" s="23" t="s">
        <v>14</v>
      </c>
      <c r="AH47" s="24" t="s">
        <v>15</v>
      </c>
      <c r="AI47" s="81" t="s">
        <v>16</v>
      </c>
      <c r="AJ47" s="23" t="s">
        <v>14</v>
      </c>
      <c r="AK47" s="24" t="s">
        <v>15</v>
      </c>
      <c r="AL47" s="81" t="s">
        <v>16</v>
      </c>
      <c r="AM47" s="23" t="s">
        <v>14</v>
      </c>
      <c r="AN47" s="24" t="s">
        <v>15</v>
      </c>
      <c r="AO47" s="81" t="s">
        <v>16</v>
      </c>
      <c r="AP47" s="23" t="s">
        <v>14</v>
      </c>
      <c r="AQ47" s="24" t="s">
        <v>15</v>
      </c>
      <c r="AR47" s="81" t="s">
        <v>16</v>
      </c>
      <c r="AS47" s="23" t="s">
        <v>14</v>
      </c>
      <c r="AT47" s="24" t="s">
        <v>15</v>
      </c>
      <c r="AU47" s="81" t="s">
        <v>16</v>
      </c>
    </row>
    <row r="48" spans="1:47" ht="22.5" customHeight="1">
      <c r="A48" s="6" t="s">
        <v>181</v>
      </c>
      <c r="B48" s="7" t="s">
        <v>103</v>
      </c>
      <c r="C48" s="28">
        <v>40</v>
      </c>
      <c r="D48" s="154" t="s">
        <v>77</v>
      </c>
      <c r="E48" s="157" t="s">
        <v>189</v>
      </c>
      <c r="F48" s="157" t="s">
        <v>65</v>
      </c>
      <c r="G48" s="157" t="s">
        <v>38</v>
      </c>
      <c r="H48" s="160" t="s">
        <v>97</v>
      </c>
      <c r="I48" s="11" t="s">
        <v>39</v>
      </c>
      <c r="J48" s="10">
        <v>2</v>
      </c>
      <c r="K48" s="12">
        <f>J48*C48</f>
        <v>80</v>
      </c>
      <c r="L48" s="11"/>
      <c r="M48" s="10"/>
      <c r="N48" s="13"/>
      <c r="O48" s="11"/>
      <c r="P48" s="10"/>
      <c r="Q48" s="13"/>
      <c r="R48" s="11"/>
      <c r="S48" s="10"/>
      <c r="T48" s="12"/>
      <c r="U48" s="11"/>
      <c r="V48" s="10"/>
      <c r="W48" s="12"/>
      <c r="X48" s="11"/>
      <c r="Y48" s="10"/>
      <c r="Z48" s="12"/>
      <c r="AA48" s="11"/>
      <c r="AB48" s="10"/>
      <c r="AC48" s="64"/>
      <c r="AD48" s="80"/>
      <c r="AE48" s="80"/>
      <c r="AF48" s="80"/>
      <c r="AG48" s="11"/>
      <c r="AH48" s="10"/>
      <c r="AI48" s="12"/>
      <c r="AJ48" s="80"/>
      <c r="AK48" s="80"/>
      <c r="AL48" s="80"/>
      <c r="AM48" s="80"/>
      <c r="AN48" s="80"/>
      <c r="AO48" s="80"/>
      <c r="AP48" s="80"/>
      <c r="AQ48" s="80"/>
      <c r="AR48" s="80"/>
      <c r="AS48" s="80"/>
      <c r="AT48" s="80"/>
      <c r="AU48" s="80"/>
    </row>
    <row r="49" spans="1:47" ht="22.5">
      <c r="A49" s="6" t="s">
        <v>182</v>
      </c>
      <c r="B49" s="7" t="s">
        <v>146</v>
      </c>
      <c r="C49" s="28">
        <v>36</v>
      </c>
      <c r="D49" s="155"/>
      <c r="E49" s="158"/>
      <c r="F49" s="158"/>
      <c r="G49" s="158"/>
      <c r="H49" s="161"/>
      <c r="I49" s="11" t="s">
        <v>39</v>
      </c>
      <c r="J49" s="10">
        <v>3</v>
      </c>
      <c r="K49" s="12">
        <f t="shared" ref="K49:K52" si="1">J49*C49</f>
        <v>108</v>
      </c>
      <c r="L49" s="11"/>
      <c r="M49" s="10"/>
      <c r="N49" s="13"/>
      <c r="O49" s="11"/>
      <c r="P49" s="10"/>
      <c r="Q49" s="13"/>
      <c r="R49" s="11"/>
      <c r="S49" s="10"/>
      <c r="T49" s="12"/>
      <c r="U49" s="11"/>
      <c r="V49" s="10"/>
      <c r="W49" s="12"/>
      <c r="X49" s="11"/>
      <c r="Y49" s="10"/>
      <c r="Z49" s="12"/>
      <c r="AA49" s="11"/>
      <c r="AB49" s="10"/>
      <c r="AC49" s="64"/>
      <c r="AD49" s="80"/>
      <c r="AE49" s="80"/>
      <c r="AF49" s="80"/>
      <c r="AG49" s="11" t="s">
        <v>39</v>
      </c>
      <c r="AH49" s="10">
        <v>2</v>
      </c>
      <c r="AI49" s="12">
        <v>72</v>
      </c>
      <c r="AJ49" s="11" t="s">
        <v>39</v>
      </c>
      <c r="AK49" s="10">
        <v>1</v>
      </c>
      <c r="AL49" s="12">
        <v>36</v>
      </c>
      <c r="AM49" s="11" t="s">
        <v>39</v>
      </c>
      <c r="AN49" s="10">
        <v>1</v>
      </c>
      <c r="AO49" s="12">
        <v>36</v>
      </c>
      <c r="AP49" s="80"/>
      <c r="AQ49" s="80"/>
      <c r="AR49" s="80"/>
      <c r="AS49" s="80"/>
      <c r="AT49" s="80"/>
      <c r="AU49" s="80"/>
    </row>
    <row r="50" spans="1:47" ht="48" customHeight="1">
      <c r="A50" s="6" t="s">
        <v>183</v>
      </c>
      <c r="B50" s="7" t="s">
        <v>147</v>
      </c>
      <c r="C50" s="28">
        <v>40</v>
      </c>
      <c r="D50" s="155"/>
      <c r="E50" s="158"/>
      <c r="F50" s="158"/>
      <c r="G50" s="158"/>
      <c r="H50" s="161"/>
      <c r="I50" s="11" t="s">
        <v>39</v>
      </c>
      <c r="J50" s="10">
        <v>3</v>
      </c>
      <c r="K50" s="12">
        <f t="shared" si="1"/>
        <v>120</v>
      </c>
      <c r="L50" s="11"/>
      <c r="M50" s="10"/>
      <c r="N50" s="13"/>
      <c r="O50" s="11"/>
      <c r="P50" s="10"/>
      <c r="Q50" s="13"/>
      <c r="R50" s="11"/>
      <c r="S50" s="10"/>
      <c r="T50" s="12"/>
      <c r="U50" s="11"/>
      <c r="V50" s="10"/>
      <c r="W50" s="12"/>
      <c r="X50" s="11"/>
      <c r="Y50" s="10"/>
      <c r="Z50" s="12"/>
      <c r="AA50" s="11"/>
      <c r="AB50" s="10"/>
      <c r="AC50" s="64"/>
      <c r="AD50" s="80"/>
      <c r="AE50" s="80"/>
      <c r="AF50" s="80"/>
      <c r="AG50" s="11" t="s">
        <v>39</v>
      </c>
      <c r="AH50" s="10">
        <v>2</v>
      </c>
      <c r="AI50" s="12">
        <v>80</v>
      </c>
      <c r="AJ50" s="11" t="s">
        <v>39</v>
      </c>
      <c r="AK50" s="10">
        <v>1</v>
      </c>
      <c r="AL50" s="12">
        <v>40</v>
      </c>
      <c r="AM50" s="11" t="s">
        <v>39</v>
      </c>
      <c r="AN50" s="10">
        <v>1</v>
      </c>
      <c r="AO50" s="12">
        <v>40</v>
      </c>
      <c r="AP50" s="80"/>
      <c r="AQ50" s="80"/>
      <c r="AR50" s="80"/>
      <c r="AS50" s="80"/>
      <c r="AT50" s="80"/>
      <c r="AU50" s="80"/>
    </row>
    <row r="51" spans="1:47" ht="36.75" customHeight="1">
      <c r="A51" s="6" t="s">
        <v>184</v>
      </c>
      <c r="B51" s="7" t="s">
        <v>105</v>
      </c>
      <c r="C51" s="28">
        <v>24</v>
      </c>
      <c r="D51" s="155"/>
      <c r="E51" s="158"/>
      <c r="F51" s="158"/>
      <c r="G51" s="158"/>
      <c r="H51" s="161"/>
      <c r="I51" s="11" t="s">
        <v>39</v>
      </c>
      <c r="J51" s="10">
        <v>3</v>
      </c>
      <c r="K51" s="12">
        <f t="shared" si="1"/>
        <v>72</v>
      </c>
      <c r="L51" s="11"/>
      <c r="M51" s="10"/>
      <c r="N51" s="13"/>
      <c r="O51" s="11"/>
      <c r="P51" s="10"/>
      <c r="Q51" s="13"/>
      <c r="R51" s="11"/>
      <c r="S51" s="10"/>
      <c r="T51" s="12"/>
      <c r="U51" s="11"/>
      <c r="V51" s="10"/>
      <c r="W51" s="12"/>
      <c r="X51" s="11"/>
      <c r="Y51" s="10"/>
      <c r="Z51" s="12"/>
      <c r="AA51" s="11"/>
      <c r="AB51" s="10"/>
      <c r="AC51" s="64"/>
      <c r="AD51" s="80"/>
      <c r="AE51" s="80"/>
      <c r="AF51" s="80"/>
      <c r="AG51" s="11" t="s">
        <v>39</v>
      </c>
      <c r="AH51" s="10">
        <v>2</v>
      </c>
      <c r="AI51" s="12">
        <v>48</v>
      </c>
      <c r="AJ51" s="11" t="s">
        <v>39</v>
      </c>
      <c r="AK51" s="10">
        <v>1</v>
      </c>
      <c r="AL51" s="12">
        <v>24</v>
      </c>
      <c r="AM51" s="11" t="s">
        <v>39</v>
      </c>
      <c r="AN51" s="10">
        <v>1</v>
      </c>
      <c r="AO51" s="12">
        <v>24</v>
      </c>
      <c r="AP51" s="80"/>
      <c r="AQ51" s="80"/>
      <c r="AR51" s="80"/>
      <c r="AS51" s="80"/>
      <c r="AT51" s="80"/>
      <c r="AU51" s="80"/>
    </row>
    <row r="52" spans="1:47" ht="61.5" customHeight="1" thickBot="1">
      <c r="A52" s="6" t="s">
        <v>185</v>
      </c>
      <c r="B52" s="7" t="s">
        <v>174</v>
      </c>
      <c r="C52" s="28">
        <v>40</v>
      </c>
      <c r="D52" s="156"/>
      <c r="E52" s="159"/>
      <c r="F52" s="159"/>
      <c r="G52" s="159"/>
      <c r="H52" s="162"/>
      <c r="I52" s="11" t="s">
        <v>39</v>
      </c>
      <c r="J52" s="10">
        <v>3</v>
      </c>
      <c r="K52" s="12">
        <f t="shared" si="1"/>
        <v>120</v>
      </c>
      <c r="L52" s="11"/>
      <c r="M52" s="10"/>
      <c r="N52" s="13"/>
      <c r="O52" s="11"/>
      <c r="P52" s="10"/>
      <c r="Q52" s="13"/>
      <c r="R52" s="11"/>
      <c r="S52" s="10"/>
      <c r="T52" s="12"/>
      <c r="U52" s="11"/>
      <c r="V52" s="10"/>
      <c r="W52" s="12"/>
      <c r="X52" s="11"/>
      <c r="Y52" s="10"/>
      <c r="Z52" s="12"/>
      <c r="AA52" s="11"/>
      <c r="AB52" s="10"/>
      <c r="AC52" s="64"/>
      <c r="AD52" s="80"/>
      <c r="AE52" s="80"/>
      <c r="AF52" s="80"/>
      <c r="AG52" s="11" t="s">
        <v>39</v>
      </c>
      <c r="AH52" s="10">
        <v>2</v>
      </c>
      <c r="AI52" s="12">
        <v>80</v>
      </c>
      <c r="AJ52" s="11" t="s">
        <v>39</v>
      </c>
      <c r="AK52" s="10">
        <v>1</v>
      </c>
      <c r="AL52" s="12">
        <v>40</v>
      </c>
      <c r="AM52" s="11" t="s">
        <v>39</v>
      </c>
      <c r="AN52" s="10">
        <v>1</v>
      </c>
      <c r="AO52" s="12">
        <v>40</v>
      </c>
      <c r="AP52" s="80"/>
      <c r="AQ52" s="80"/>
      <c r="AR52" s="80"/>
      <c r="AS52" s="80"/>
      <c r="AT52" s="80"/>
      <c r="AU52" s="80"/>
    </row>
    <row r="53" spans="1:47" ht="13.5" thickBot="1">
      <c r="A53" s="99" t="s">
        <v>40</v>
      </c>
      <c r="B53" s="100"/>
      <c r="C53" s="100"/>
      <c r="D53" s="100"/>
      <c r="E53" s="100"/>
      <c r="F53" s="100"/>
      <c r="G53" s="100"/>
      <c r="H53" s="21">
        <f>SUM(K53,AI53,AL53,AO53)</f>
        <v>1060</v>
      </c>
      <c r="I53" s="99" t="s">
        <v>85</v>
      </c>
      <c r="J53" s="100"/>
      <c r="K53" s="42">
        <f>SUM(K48:K52)</f>
        <v>500</v>
      </c>
      <c r="L53" s="99" t="s">
        <v>2</v>
      </c>
      <c r="M53" s="100"/>
      <c r="N53" s="21">
        <f>SUM(N48:N52)</f>
        <v>0</v>
      </c>
      <c r="O53" s="99" t="s">
        <v>128</v>
      </c>
      <c r="P53" s="100"/>
      <c r="Q53" s="21">
        <f>SUM(Q48:Q52)</f>
        <v>0</v>
      </c>
      <c r="R53" s="99" t="s">
        <v>132</v>
      </c>
      <c r="S53" s="100"/>
      <c r="T53" s="42">
        <f>SUM(T48:T52)</f>
        <v>0</v>
      </c>
      <c r="U53" s="99" t="s">
        <v>130</v>
      </c>
      <c r="V53" s="100"/>
      <c r="W53" s="21">
        <f>SUM(W48:W52)</f>
        <v>0</v>
      </c>
      <c r="X53" s="99" t="s">
        <v>156</v>
      </c>
      <c r="Y53" s="100"/>
      <c r="Z53" s="21">
        <f>SUM(Z48:Z52)</f>
        <v>0</v>
      </c>
      <c r="AA53" s="99" t="s">
        <v>129</v>
      </c>
      <c r="AB53" s="100"/>
      <c r="AC53" s="66">
        <f>SUM(AC48:AC52)</f>
        <v>0</v>
      </c>
      <c r="AD53" s="99" t="s">
        <v>157</v>
      </c>
      <c r="AE53" s="100"/>
      <c r="AF53" s="84">
        <v>0</v>
      </c>
      <c r="AG53" s="101" t="s">
        <v>160</v>
      </c>
      <c r="AH53" s="102"/>
      <c r="AI53" s="84">
        <v>280</v>
      </c>
      <c r="AJ53" s="101" t="s">
        <v>3</v>
      </c>
      <c r="AK53" s="102"/>
      <c r="AL53" s="84">
        <v>140</v>
      </c>
      <c r="AM53" s="101" t="s">
        <v>1</v>
      </c>
      <c r="AN53" s="102"/>
      <c r="AO53" s="84">
        <v>140</v>
      </c>
      <c r="AP53" s="101" t="s">
        <v>4</v>
      </c>
      <c r="AQ53" s="102"/>
      <c r="AR53" s="84">
        <v>0</v>
      </c>
      <c r="AS53" s="101" t="s">
        <v>133</v>
      </c>
      <c r="AT53" s="102"/>
      <c r="AU53" s="84">
        <v>0</v>
      </c>
    </row>
    <row r="54" spans="1:47" ht="12.75" customHeight="1">
      <c r="A54" s="146" t="s">
        <v>186</v>
      </c>
      <c r="B54" s="147"/>
      <c r="C54" s="152"/>
      <c r="D54" s="171" t="s">
        <v>64</v>
      </c>
      <c r="E54" s="171" t="s">
        <v>10</v>
      </c>
      <c r="F54" s="171" t="s">
        <v>11</v>
      </c>
      <c r="G54" s="171" t="s">
        <v>12</v>
      </c>
      <c r="H54" s="169" t="s">
        <v>13</v>
      </c>
      <c r="I54" s="105" t="s">
        <v>29</v>
      </c>
      <c r="J54" s="106"/>
      <c r="K54" s="107"/>
      <c r="L54" s="105"/>
      <c r="M54" s="106"/>
      <c r="N54" s="107"/>
      <c r="O54" s="105"/>
      <c r="P54" s="106"/>
      <c r="Q54" s="107"/>
      <c r="R54" s="105"/>
      <c r="S54" s="106"/>
      <c r="T54" s="107"/>
      <c r="U54" s="105"/>
      <c r="V54" s="106"/>
      <c r="W54" s="107"/>
      <c r="X54" s="105"/>
      <c r="Y54" s="106"/>
      <c r="Z54" s="107"/>
      <c r="AA54" s="105"/>
      <c r="AB54" s="106"/>
      <c r="AC54" s="107"/>
      <c r="AD54" s="105"/>
      <c r="AE54" s="106"/>
      <c r="AF54" s="107"/>
      <c r="AG54" s="105"/>
      <c r="AH54" s="106"/>
      <c r="AI54" s="107"/>
      <c r="AJ54" s="105"/>
      <c r="AK54" s="106"/>
      <c r="AL54" s="107"/>
      <c r="AM54" s="105"/>
      <c r="AN54" s="106"/>
      <c r="AO54" s="107"/>
      <c r="AP54" s="105"/>
      <c r="AQ54" s="106"/>
      <c r="AR54" s="107"/>
      <c r="AS54" s="105"/>
      <c r="AT54" s="106"/>
      <c r="AU54" s="107"/>
    </row>
    <row r="55" spans="1:47" ht="21.75" customHeight="1" thickBot="1">
      <c r="A55" s="149"/>
      <c r="B55" s="150"/>
      <c r="C55" s="153"/>
      <c r="D55" s="172"/>
      <c r="E55" s="172"/>
      <c r="F55" s="172"/>
      <c r="G55" s="172"/>
      <c r="H55" s="170"/>
      <c r="I55" s="114"/>
      <c r="J55" s="115"/>
      <c r="K55" s="116"/>
      <c r="L55" s="108"/>
      <c r="M55" s="109"/>
      <c r="N55" s="110"/>
      <c r="O55" s="108"/>
      <c r="P55" s="109"/>
      <c r="Q55" s="110"/>
      <c r="R55" s="108"/>
      <c r="S55" s="109"/>
      <c r="T55" s="110"/>
      <c r="U55" s="108"/>
      <c r="V55" s="109"/>
      <c r="W55" s="110"/>
      <c r="X55" s="108"/>
      <c r="Y55" s="109"/>
      <c r="Z55" s="110"/>
      <c r="AA55" s="108"/>
      <c r="AB55" s="109"/>
      <c r="AC55" s="110"/>
      <c r="AD55" s="108"/>
      <c r="AE55" s="109"/>
      <c r="AF55" s="110"/>
      <c r="AG55" s="108"/>
      <c r="AH55" s="109"/>
      <c r="AI55" s="110"/>
      <c r="AJ55" s="108"/>
      <c r="AK55" s="109"/>
      <c r="AL55" s="110"/>
      <c r="AM55" s="108"/>
      <c r="AN55" s="109"/>
      <c r="AO55" s="110"/>
      <c r="AP55" s="108"/>
      <c r="AQ55" s="109"/>
      <c r="AR55" s="110"/>
      <c r="AS55" s="108"/>
      <c r="AT55" s="109"/>
      <c r="AU55" s="110"/>
    </row>
    <row r="56" spans="1:47" ht="52.5" customHeight="1">
      <c r="A56" s="173" t="s">
        <v>68</v>
      </c>
      <c r="B56" s="174"/>
      <c r="C56" s="175"/>
      <c r="D56" s="181" t="s">
        <v>66</v>
      </c>
      <c r="E56" s="181" t="s">
        <v>67</v>
      </c>
      <c r="F56" s="181" t="s">
        <v>179</v>
      </c>
      <c r="G56" s="181" t="s">
        <v>69</v>
      </c>
      <c r="H56" s="181" t="s">
        <v>70</v>
      </c>
      <c r="I56" s="185" t="s">
        <v>111</v>
      </c>
      <c r="J56" s="185">
        <v>7</v>
      </c>
      <c r="K56" s="185">
        <v>1736</v>
      </c>
      <c r="L56" s="54"/>
      <c r="M56" s="54"/>
      <c r="N56" s="54"/>
      <c r="O56" s="53"/>
      <c r="P56" s="54"/>
      <c r="Q56" s="54"/>
      <c r="R56" s="57"/>
      <c r="S56" s="58"/>
      <c r="T56" s="59"/>
      <c r="U56" s="54"/>
      <c r="V56" s="54"/>
      <c r="W56" s="54"/>
      <c r="X56" s="53"/>
      <c r="Y56" s="54"/>
      <c r="Z56" s="54"/>
      <c r="AA56" s="53"/>
      <c r="AB56" s="54"/>
      <c r="AC56" s="55"/>
      <c r="AD56" s="53"/>
      <c r="AE56" s="54"/>
      <c r="AF56" s="55"/>
      <c r="AG56" s="53"/>
      <c r="AH56" s="54"/>
      <c r="AI56" s="55"/>
      <c r="AJ56" s="53"/>
      <c r="AK56" s="54"/>
      <c r="AL56" s="55"/>
      <c r="AM56" s="53"/>
      <c r="AN56" s="54"/>
      <c r="AO56" s="55"/>
      <c r="AP56" s="53"/>
      <c r="AQ56" s="54"/>
      <c r="AR56" s="55"/>
      <c r="AS56" s="53"/>
      <c r="AT56" s="54"/>
      <c r="AU56" s="55"/>
    </row>
    <row r="57" spans="1:47" ht="94.5" customHeight="1" thickBot="1">
      <c r="A57" s="176"/>
      <c r="B57" s="177"/>
      <c r="C57" s="178"/>
      <c r="D57" s="182"/>
      <c r="E57" s="182"/>
      <c r="F57" s="182"/>
      <c r="G57" s="182"/>
      <c r="H57" s="182"/>
      <c r="I57" s="185"/>
      <c r="J57" s="185"/>
      <c r="K57" s="185"/>
      <c r="L57" s="54"/>
      <c r="M57" s="54"/>
      <c r="N57" s="54"/>
      <c r="O57" s="53"/>
      <c r="P57" s="54"/>
      <c r="Q57" s="54"/>
      <c r="R57" s="60"/>
      <c r="S57" s="61"/>
      <c r="T57" s="62"/>
      <c r="U57" s="54"/>
      <c r="V57" s="54"/>
      <c r="W57" s="54"/>
      <c r="X57" s="53"/>
      <c r="Y57" s="54"/>
      <c r="Z57" s="54"/>
      <c r="AA57" s="53"/>
      <c r="AB57" s="54"/>
      <c r="AC57" s="55"/>
      <c r="AD57" s="53"/>
      <c r="AE57" s="54"/>
      <c r="AF57" s="55"/>
      <c r="AG57" s="53"/>
      <c r="AH57" s="54"/>
      <c r="AI57" s="55"/>
      <c r="AJ57" s="53"/>
      <c r="AK57" s="54"/>
      <c r="AL57" s="55"/>
      <c r="AM57" s="53"/>
      <c r="AN57" s="54"/>
      <c r="AO57" s="55"/>
      <c r="AP57" s="53"/>
      <c r="AQ57" s="54"/>
      <c r="AR57" s="55"/>
      <c r="AS57" s="53"/>
      <c r="AT57" s="54"/>
      <c r="AU57" s="55"/>
    </row>
    <row r="58" spans="1:47" ht="13.5" thickBot="1">
      <c r="A58" s="179" t="s">
        <v>40</v>
      </c>
      <c r="B58" s="180"/>
      <c r="C58" s="180"/>
      <c r="D58" s="180"/>
      <c r="E58" s="180"/>
      <c r="F58" s="180"/>
      <c r="G58" s="180"/>
      <c r="H58" s="52"/>
      <c r="I58" s="179" t="s">
        <v>85</v>
      </c>
      <c r="J58" s="180"/>
      <c r="K58" s="52">
        <v>1736</v>
      </c>
      <c r="L58" s="99"/>
      <c r="M58" s="100"/>
      <c r="N58" s="21"/>
      <c r="O58" s="99"/>
      <c r="P58" s="100"/>
      <c r="Q58" s="21"/>
      <c r="R58" s="99"/>
      <c r="S58" s="100"/>
      <c r="T58" s="51"/>
      <c r="U58" s="99"/>
      <c r="V58" s="100"/>
      <c r="W58" s="21"/>
      <c r="X58" s="99"/>
      <c r="Y58" s="100"/>
      <c r="Z58" s="21"/>
      <c r="AA58" s="99"/>
      <c r="AB58" s="100"/>
      <c r="AC58" s="66"/>
      <c r="AD58" s="99"/>
      <c r="AE58" s="100"/>
      <c r="AF58" s="66"/>
      <c r="AG58" s="99"/>
      <c r="AH58" s="100"/>
      <c r="AI58" s="66"/>
      <c r="AJ58" s="99"/>
      <c r="AK58" s="100"/>
      <c r="AL58" s="66"/>
      <c r="AM58" s="99"/>
      <c r="AN58" s="100"/>
      <c r="AO58" s="66"/>
      <c r="AP58" s="99"/>
      <c r="AQ58" s="100"/>
      <c r="AR58" s="66"/>
      <c r="AS58" s="99"/>
      <c r="AT58" s="100"/>
      <c r="AU58" s="66"/>
    </row>
    <row r="59" spans="1:47" ht="12.75" customHeight="1">
      <c r="A59" s="163" t="s">
        <v>41</v>
      </c>
      <c r="B59" s="164"/>
      <c r="C59" s="164"/>
      <c r="D59" s="164"/>
      <c r="E59" s="164"/>
      <c r="F59" s="164"/>
      <c r="G59" s="164"/>
      <c r="H59" s="186">
        <f>SUM(K60,N60,Q60,T60,W60,Z60,AC60,AF60,AI60,AL60,AO60,AR60,AU60)</f>
        <v>12536</v>
      </c>
      <c r="I59" s="36"/>
      <c r="J59" s="35"/>
      <c r="K59" s="37"/>
      <c r="L59" s="36"/>
      <c r="M59" s="35"/>
      <c r="N59" s="37"/>
      <c r="O59" s="36"/>
      <c r="P59" s="35"/>
      <c r="Q59" s="37"/>
      <c r="R59" s="36"/>
      <c r="S59" s="35"/>
      <c r="T59" s="37"/>
      <c r="U59" s="35"/>
      <c r="V59" s="35"/>
      <c r="W59" s="37"/>
      <c r="X59" s="36"/>
      <c r="Y59" s="35"/>
      <c r="Z59" s="35"/>
      <c r="AA59" s="36"/>
      <c r="AB59" s="35"/>
      <c r="AC59" s="37"/>
      <c r="AD59" s="36"/>
      <c r="AE59" s="35"/>
      <c r="AF59" s="37"/>
      <c r="AG59" s="36"/>
      <c r="AH59" s="35"/>
      <c r="AI59" s="37"/>
      <c r="AJ59" s="36"/>
      <c r="AK59" s="35"/>
      <c r="AL59" s="37"/>
      <c r="AM59" s="36"/>
      <c r="AN59" s="35"/>
      <c r="AO59" s="37"/>
      <c r="AP59" s="36"/>
      <c r="AQ59" s="35"/>
      <c r="AR59" s="37"/>
      <c r="AS59" s="36"/>
      <c r="AT59" s="35"/>
      <c r="AU59" s="37"/>
    </row>
    <row r="60" spans="1:47" ht="12.75" customHeight="1">
      <c r="A60" s="165"/>
      <c r="B60" s="166"/>
      <c r="C60" s="166"/>
      <c r="D60" s="166"/>
      <c r="E60" s="166"/>
      <c r="F60" s="166"/>
      <c r="G60" s="166"/>
      <c r="H60" s="187"/>
      <c r="I60" s="103" t="s">
        <v>85</v>
      </c>
      <c r="J60" s="104"/>
      <c r="K60" s="38">
        <f>SUM(K58,K53,K44,K38,K32,K26,K20,K14)</f>
        <v>3976</v>
      </c>
      <c r="L60" s="103" t="s">
        <v>2</v>
      </c>
      <c r="M60" s="104"/>
      <c r="N60" s="38">
        <f>SUM(N44,N38,N32,N26,N20,N14)</f>
        <v>1290</v>
      </c>
      <c r="O60" s="103" t="s">
        <v>128</v>
      </c>
      <c r="P60" s="104"/>
      <c r="Q60" s="38">
        <f>SUM(Q44,Q38,Q32,Q26,Q20,Q14)</f>
        <v>1260</v>
      </c>
      <c r="R60" s="103" t="s">
        <v>132</v>
      </c>
      <c r="S60" s="104"/>
      <c r="T60" s="38">
        <f>SUM(T44,T38,T32,T26,T20,T14)</f>
        <v>1290</v>
      </c>
      <c r="U60" s="103" t="s">
        <v>130</v>
      </c>
      <c r="V60" s="104"/>
      <c r="W60" s="38">
        <f>SUM(W44,W38,W32,W26,W20)</f>
        <v>1200</v>
      </c>
      <c r="X60" s="103" t="s">
        <v>156</v>
      </c>
      <c r="Y60" s="104"/>
      <c r="Z60" s="38">
        <f>SUM(Z44,Z38,Z32,Z26,Z20,Z14)</f>
        <v>1260</v>
      </c>
      <c r="AA60" s="103" t="s">
        <v>129</v>
      </c>
      <c r="AB60" s="104"/>
      <c r="AC60" s="38">
        <f>SUM(AC44,AC38,AC32,AC26,AC20,AC14)</f>
        <v>1260</v>
      </c>
      <c r="AD60" s="103" t="s">
        <v>157</v>
      </c>
      <c r="AE60" s="104"/>
      <c r="AF60" s="38">
        <f t="shared" ref="AF60" si="2">AF44+AF53+AF32+AF26+AF20+AF14</f>
        <v>60</v>
      </c>
      <c r="AG60" s="103" t="s">
        <v>160</v>
      </c>
      <c r="AH60" s="104"/>
      <c r="AI60" s="38">
        <f>SUM(AI53,AI14)</f>
        <v>380</v>
      </c>
      <c r="AJ60" s="103" t="s">
        <v>3</v>
      </c>
      <c r="AK60" s="104"/>
      <c r="AL60" s="38">
        <f>SUM(AL53,AL14)</f>
        <v>220</v>
      </c>
      <c r="AM60" s="103" t="s">
        <v>1</v>
      </c>
      <c r="AN60" s="104"/>
      <c r="AO60" s="38">
        <f>SUM(AO53,AO14)</f>
        <v>220</v>
      </c>
      <c r="AP60" s="103" t="s">
        <v>4</v>
      </c>
      <c r="AQ60" s="104"/>
      <c r="AR60" s="38">
        <f t="shared" ref="AR60" si="3">AR44+AR53+AR32+AR26+AR20+AR14</f>
        <v>60</v>
      </c>
      <c r="AS60" s="103" t="s">
        <v>133</v>
      </c>
      <c r="AT60" s="104"/>
      <c r="AU60" s="38">
        <f t="shared" ref="AU60" si="4">AU44+AU53+AU32+AU26+AU20+AU14</f>
        <v>60</v>
      </c>
    </row>
    <row r="61" spans="1:47" ht="13.5" customHeight="1" thickBot="1">
      <c r="A61" s="167"/>
      <c r="B61" s="168"/>
      <c r="C61" s="168"/>
      <c r="D61" s="168"/>
      <c r="E61" s="168"/>
      <c r="F61" s="168"/>
      <c r="G61" s="168"/>
      <c r="H61" s="188"/>
      <c r="I61" s="40"/>
      <c r="J61" s="39"/>
      <c r="K61" s="41"/>
      <c r="L61" s="40"/>
      <c r="M61" s="39"/>
      <c r="N61" s="41"/>
      <c r="O61" s="40"/>
      <c r="P61" s="39"/>
      <c r="Q61" s="41"/>
      <c r="R61" s="40"/>
      <c r="S61" s="39"/>
      <c r="T61" s="41"/>
      <c r="U61" s="39"/>
      <c r="V61" s="39"/>
      <c r="W61" s="41"/>
      <c r="X61" s="40"/>
      <c r="Y61" s="39"/>
      <c r="Z61" s="39"/>
      <c r="AA61" s="40"/>
      <c r="AB61" s="39"/>
      <c r="AC61" s="41"/>
      <c r="AD61" s="40"/>
      <c r="AE61" s="39"/>
      <c r="AF61" s="41"/>
      <c r="AG61" s="40"/>
      <c r="AH61" s="39"/>
      <c r="AI61" s="41"/>
      <c r="AJ61" s="40"/>
      <c r="AK61" s="39"/>
      <c r="AL61" s="41"/>
      <c r="AM61" s="40"/>
      <c r="AN61" s="39"/>
      <c r="AO61" s="41"/>
      <c r="AP61" s="40"/>
      <c r="AQ61" s="39"/>
      <c r="AR61" s="41"/>
      <c r="AS61" s="40"/>
      <c r="AT61" s="39"/>
      <c r="AU61" s="41"/>
    </row>
    <row r="64" spans="1:47">
      <c r="J64" s="56"/>
    </row>
    <row r="65" spans="10:10">
      <c r="J65" s="56"/>
    </row>
  </sheetData>
  <sheetProtection password="EA7D" sheet="1" formatCells="0" formatColumns="0" formatRows="0" insertColumns="0" insertRows="0" insertHyperlinks="0" deleteColumns="0" deleteRows="0" sort="0" autoFilter="0" pivotTables="0"/>
  <mergeCells count="259">
    <mergeCell ref="E54:E55"/>
    <mergeCell ref="F54:F55"/>
    <mergeCell ref="U53:V53"/>
    <mergeCell ref="U54:W55"/>
    <mergeCell ref="X54:Z55"/>
    <mergeCell ref="O60:P60"/>
    <mergeCell ref="H59:H61"/>
    <mergeCell ref="U58:V58"/>
    <mergeCell ref="R60:S60"/>
    <mergeCell ref="R53:S53"/>
    <mergeCell ref="R54:T55"/>
    <mergeCell ref="L38:M38"/>
    <mergeCell ref="O38:P38"/>
    <mergeCell ref="R38:S38"/>
    <mergeCell ref="R26:S26"/>
    <mergeCell ref="O53:P53"/>
    <mergeCell ref="O54:Q55"/>
    <mergeCell ref="I56:I57"/>
    <mergeCell ref="J56:J57"/>
    <mergeCell ref="K56:K57"/>
    <mergeCell ref="U60:V60"/>
    <mergeCell ref="R39:T40"/>
    <mergeCell ref="X45:Z46"/>
    <mergeCell ref="I58:J58"/>
    <mergeCell ref="L58:M58"/>
    <mergeCell ref="O58:P58"/>
    <mergeCell ref="R58:S58"/>
    <mergeCell ref="D48:D52"/>
    <mergeCell ref="E48:E52"/>
    <mergeCell ref="F48:F52"/>
    <mergeCell ref="G48:G52"/>
    <mergeCell ref="H48:H52"/>
    <mergeCell ref="A59:G61"/>
    <mergeCell ref="I60:J60"/>
    <mergeCell ref="L60:M60"/>
    <mergeCell ref="H54:H55"/>
    <mergeCell ref="D54:D55"/>
    <mergeCell ref="I54:K55"/>
    <mergeCell ref="L54:N55"/>
    <mergeCell ref="G54:G55"/>
    <mergeCell ref="A54:C55"/>
    <mergeCell ref="A56:C57"/>
    <mergeCell ref="A58:G58"/>
    <mergeCell ref="D56:D57"/>
    <mergeCell ref="E56:E57"/>
    <mergeCell ref="F56:F57"/>
    <mergeCell ref="G56:G57"/>
    <mergeCell ref="H56:H57"/>
    <mergeCell ref="A53:G53"/>
    <mergeCell ref="I53:J53"/>
    <mergeCell ref="L53:M53"/>
    <mergeCell ref="A45:C46"/>
    <mergeCell ref="I45:K46"/>
    <mergeCell ref="L45:N46"/>
    <mergeCell ref="O45:Q46"/>
    <mergeCell ref="R45:T46"/>
    <mergeCell ref="A44:G44"/>
    <mergeCell ref="I44:J44"/>
    <mergeCell ref="L44:M44"/>
    <mergeCell ref="O44:P44"/>
    <mergeCell ref="A39:C40"/>
    <mergeCell ref="I39:K40"/>
    <mergeCell ref="L39:N40"/>
    <mergeCell ref="O39:Q40"/>
    <mergeCell ref="R44:S44"/>
    <mergeCell ref="R32:S32"/>
    <mergeCell ref="U32:V32"/>
    <mergeCell ref="X32:Y32"/>
    <mergeCell ref="U27:W28"/>
    <mergeCell ref="X27:Z28"/>
    <mergeCell ref="R27:T28"/>
    <mergeCell ref="A32:G32"/>
    <mergeCell ref="I32:J32"/>
    <mergeCell ref="L32:M32"/>
    <mergeCell ref="O32:P32"/>
    <mergeCell ref="A27:C28"/>
    <mergeCell ref="I27:K28"/>
    <mergeCell ref="L27:N28"/>
    <mergeCell ref="O27:Q28"/>
    <mergeCell ref="A38:G38"/>
    <mergeCell ref="I38:J38"/>
    <mergeCell ref="AA38:AB38"/>
    <mergeCell ref="U21:W22"/>
    <mergeCell ref="X21:Z22"/>
    <mergeCell ref="A20:G20"/>
    <mergeCell ref="I20:J20"/>
    <mergeCell ref="L20:M20"/>
    <mergeCell ref="O20:P20"/>
    <mergeCell ref="A15:H16"/>
    <mergeCell ref="I15:K16"/>
    <mergeCell ref="L15:N16"/>
    <mergeCell ref="O15:Q16"/>
    <mergeCell ref="A26:G26"/>
    <mergeCell ref="I26:J26"/>
    <mergeCell ref="L26:M26"/>
    <mergeCell ref="O26:P26"/>
    <mergeCell ref="A21:C22"/>
    <mergeCell ref="I21:K22"/>
    <mergeCell ref="L21:N22"/>
    <mergeCell ref="O21:Q22"/>
    <mergeCell ref="R21:T22"/>
    <mergeCell ref="U26:V26"/>
    <mergeCell ref="X26:Y26"/>
    <mergeCell ref="H24:H25"/>
    <mergeCell ref="U44:V44"/>
    <mergeCell ref="U45:W46"/>
    <mergeCell ref="X44:Y44"/>
    <mergeCell ref="U39:W40"/>
    <mergeCell ref="X39:Z40"/>
    <mergeCell ref="U20:V20"/>
    <mergeCell ref="X20:Y20"/>
    <mergeCell ref="U15:W16"/>
    <mergeCell ref="X15:Z16"/>
    <mergeCell ref="U38:V38"/>
    <mergeCell ref="X38:Y38"/>
    <mergeCell ref="I3:K4"/>
    <mergeCell ref="L3:N4"/>
    <mergeCell ref="AD3:AF4"/>
    <mergeCell ref="AG3:AI4"/>
    <mergeCell ref="AJ3:AL4"/>
    <mergeCell ref="O3:Q4"/>
    <mergeCell ref="R3:T4"/>
    <mergeCell ref="U3:W4"/>
    <mergeCell ref="AA60:AB60"/>
    <mergeCell ref="X60:Y60"/>
    <mergeCell ref="AA58:AB58"/>
    <mergeCell ref="X58:Y58"/>
    <mergeCell ref="AA54:AC55"/>
    <mergeCell ref="AA53:AB53"/>
    <mergeCell ref="AA45:AC46"/>
    <mergeCell ref="AA44:AB44"/>
    <mergeCell ref="AA39:AC40"/>
    <mergeCell ref="X53:Y53"/>
    <mergeCell ref="AA32:AB32"/>
    <mergeCell ref="AA27:AC28"/>
    <mergeCell ref="AA26:AB26"/>
    <mergeCell ref="AA21:AC22"/>
    <mergeCell ref="AA20:AB20"/>
    <mergeCell ref="AA15:AC16"/>
    <mergeCell ref="AP15:AR16"/>
    <mergeCell ref="AS15:AU16"/>
    <mergeCell ref="AD20:AE20"/>
    <mergeCell ref="AG20:AH20"/>
    <mergeCell ref="AJ20:AK20"/>
    <mergeCell ref="AM20:AN20"/>
    <mergeCell ref="AP20:AQ20"/>
    <mergeCell ref="AS20:AT20"/>
    <mergeCell ref="A1:AU2"/>
    <mergeCell ref="AP3:AR4"/>
    <mergeCell ref="AS3:AU4"/>
    <mergeCell ref="AD14:AE14"/>
    <mergeCell ref="AG14:AH14"/>
    <mergeCell ref="AJ14:AK14"/>
    <mergeCell ref="AM14:AN14"/>
    <mergeCell ref="AP14:AQ14"/>
    <mergeCell ref="AS14:AT14"/>
    <mergeCell ref="AA3:AC4"/>
    <mergeCell ref="A14:G14"/>
    <mergeCell ref="I14:J14"/>
    <mergeCell ref="L14:M14"/>
    <mergeCell ref="O14:P14"/>
    <mergeCell ref="R14:S14"/>
    <mergeCell ref="A3:H4"/>
    <mergeCell ref="X3:Z4"/>
    <mergeCell ref="U14:V14"/>
    <mergeCell ref="X14:Y14"/>
    <mergeCell ref="AA14:AB14"/>
    <mergeCell ref="AM3:AO4"/>
    <mergeCell ref="AD15:AF16"/>
    <mergeCell ref="AG15:AI16"/>
    <mergeCell ref="AJ15:AL16"/>
    <mergeCell ref="R20:S20"/>
    <mergeCell ref="R15:T16"/>
    <mergeCell ref="AM15:AO16"/>
    <mergeCell ref="AM21:AO22"/>
    <mergeCell ref="AP21:AR22"/>
    <mergeCell ref="AS21:AU22"/>
    <mergeCell ref="AD26:AE26"/>
    <mergeCell ref="AG26:AH26"/>
    <mergeCell ref="AJ26:AK26"/>
    <mergeCell ref="AM26:AN26"/>
    <mergeCell ref="AP26:AQ26"/>
    <mergeCell ref="AS26:AT26"/>
    <mergeCell ref="AD21:AF22"/>
    <mergeCell ref="AG21:AI22"/>
    <mergeCell ref="AJ21:AL22"/>
    <mergeCell ref="AM27:AO28"/>
    <mergeCell ref="AP27:AR28"/>
    <mergeCell ref="AS27:AU28"/>
    <mergeCell ref="AD32:AE32"/>
    <mergeCell ref="AG32:AH32"/>
    <mergeCell ref="AJ32:AK32"/>
    <mergeCell ref="AM32:AN32"/>
    <mergeCell ref="AP32:AQ32"/>
    <mergeCell ref="AS32:AT32"/>
    <mergeCell ref="AD27:AF28"/>
    <mergeCell ref="AG27:AI28"/>
    <mergeCell ref="AJ27:AL28"/>
    <mergeCell ref="AM33:AO34"/>
    <mergeCell ref="AP33:AR34"/>
    <mergeCell ref="AS33:AU34"/>
    <mergeCell ref="I33:K34"/>
    <mergeCell ref="L33:N34"/>
    <mergeCell ref="O33:Q34"/>
    <mergeCell ref="R33:T34"/>
    <mergeCell ref="U33:W34"/>
    <mergeCell ref="X33:Z34"/>
    <mergeCell ref="AA33:AC34"/>
    <mergeCell ref="AD33:AF34"/>
    <mergeCell ref="AG33:AI34"/>
    <mergeCell ref="AJ33:AL34"/>
    <mergeCell ref="AM38:AN38"/>
    <mergeCell ref="AP38:AQ38"/>
    <mergeCell ref="AS38:AT38"/>
    <mergeCell ref="AD39:AF40"/>
    <mergeCell ref="AG39:AI40"/>
    <mergeCell ref="AJ39:AL40"/>
    <mergeCell ref="AM39:AO40"/>
    <mergeCell ref="AP39:AR40"/>
    <mergeCell ref="AS39:AU40"/>
    <mergeCell ref="AJ38:AK38"/>
    <mergeCell ref="AD38:AE38"/>
    <mergeCell ref="AG38:AH38"/>
    <mergeCell ref="AD44:AE44"/>
    <mergeCell ref="AG44:AH44"/>
    <mergeCell ref="AJ44:AK44"/>
    <mergeCell ref="AM44:AN44"/>
    <mergeCell ref="AP44:AQ44"/>
    <mergeCell ref="AS44:AT44"/>
    <mergeCell ref="AD45:AF46"/>
    <mergeCell ref="AG45:AI46"/>
    <mergeCell ref="AJ45:AL46"/>
    <mergeCell ref="AM45:AO46"/>
    <mergeCell ref="AP45:AR46"/>
    <mergeCell ref="AS45:AU46"/>
    <mergeCell ref="AD53:AE53"/>
    <mergeCell ref="AG53:AH53"/>
    <mergeCell ref="AJ53:AK53"/>
    <mergeCell ref="AM53:AN53"/>
    <mergeCell ref="AP53:AQ53"/>
    <mergeCell ref="AS53:AT53"/>
    <mergeCell ref="AD60:AE60"/>
    <mergeCell ref="AG60:AH60"/>
    <mergeCell ref="AJ60:AK60"/>
    <mergeCell ref="AM60:AN60"/>
    <mergeCell ref="AP60:AQ60"/>
    <mergeCell ref="AS60:AT60"/>
    <mergeCell ref="AD54:AF55"/>
    <mergeCell ref="AG54:AI55"/>
    <mergeCell ref="AJ54:AL55"/>
    <mergeCell ref="AM54:AO55"/>
    <mergeCell ref="AP54:AR55"/>
    <mergeCell ref="AS54:AU55"/>
    <mergeCell ref="AD58:AE58"/>
    <mergeCell ref="AG58:AH58"/>
    <mergeCell ref="AJ58:AK58"/>
    <mergeCell ref="AM58:AN58"/>
    <mergeCell ref="AP58:AQ58"/>
    <mergeCell ref="AS58:AT58"/>
  </mergeCells>
  <pageMargins left="0.17" right="0.17" top="0.17" bottom="0.17" header="0.15748031496062992" footer="0.17"/>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PAINT_2018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Eduardo Serra</cp:lastModifiedBy>
  <cp:lastPrinted>2016-10-31T13:07:20Z</cp:lastPrinted>
  <dcterms:created xsi:type="dcterms:W3CDTF">2014-10-31T18:56:03Z</dcterms:created>
  <dcterms:modified xsi:type="dcterms:W3CDTF">2018-02-28T17:11:41Z</dcterms:modified>
</cp:coreProperties>
</file>